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午餐\114 菜單\114學年度菜單\115年4月菜單\"/>
    </mc:Choice>
  </mc:AlternateContent>
  <xr:revisionPtr revIDLastSave="0" documentId="13_ncr:1_{65FB1D7C-CC3A-46A1-904B-F8C2798197DB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4月菜單" sheetId="20" r:id="rId1"/>
    <sheet name="第ㄧ週明細" sheetId="3" r:id="rId2"/>
    <sheet name="第二週明細" sheetId="4" r:id="rId3"/>
    <sheet name="第三週明細" sheetId="7" r:id="rId4"/>
    <sheet name="第四週明細 " sheetId="8" r:id="rId5"/>
    <sheet name="第五週明細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21" l="1"/>
  <c r="C30" i="20"/>
  <c r="S5" i="7"/>
  <c r="P5" i="7"/>
  <c r="M5" i="7"/>
  <c r="J5" i="7"/>
  <c r="G5" i="7"/>
  <c r="S13" i="7"/>
  <c r="W10" i="7"/>
  <c r="E30" i="20" s="1"/>
  <c r="W8" i="7"/>
  <c r="E29" i="20" s="1"/>
  <c r="W6" i="7"/>
  <c r="W12" i="7" l="1"/>
  <c r="C29" i="20" s="1"/>
  <c r="J37" i="8"/>
  <c r="G37" i="4"/>
  <c r="W34" i="3"/>
  <c r="W32" i="3"/>
  <c r="W30" i="3"/>
  <c r="W36" i="3" s="1"/>
  <c r="G29" i="3"/>
  <c r="J29" i="3"/>
  <c r="M29" i="3"/>
  <c r="P29" i="3"/>
  <c r="S29" i="3"/>
  <c r="O12" i="20" l="1"/>
  <c r="Q48" i="20"/>
  <c r="W32" i="21"/>
  <c r="Q47" i="20" s="1"/>
  <c r="W30" i="21"/>
  <c r="S29" i="21"/>
  <c r="P29" i="21"/>
  <c r="M29" i="21"/>
  <c r="J29" i="21"/>
  <c r="G29" i="21"/>
  <c r="D29" i="21"/>
  <c r="W6" i="4"/>
  <c r="W36" i="21" l="1"/>
  <c r="O47" i="20" s="1"/>
  <c r="O48" i="20"/>
  <c r="W18" i="7"/>
  <c r="W26" i="21"/>
  <c r="W18" i="21"/>
  <c r="W10" i="21"/>
  <c r="W42" i="8"/>
  <c r="W34" i="8"/>
  <c r="W26" i="8"/>
  <c r="W18" i="8"/>
  <c r="W10" i="8"/>
  <c r="W42" i="7"/>
  <c r="W34" i="7"/>
  <c r="W26" i="7"/>
  <c r="W42" i="4"/>
  <c r="W34" i="4"/>
  <c r="W26" i="4"/>
  <c r="W18" i="4"/>
  <c r="W10" i="4"/>
  <c r="W26" i="3"/>
  <c r="M12" i="20" s="1"/>
  <c r="S21" i="21" l="1"/>
  <c r="P21" i="21"/>
  <c r="M21" i="21"/>
  <c r="J21" i="21"/>
  <c r="G21" i="21"/>
  <c r="D21" i="21"/>
  <c r="M48" i="20"/>
  <c r="W24" i="21"/>
  <c r="M47" i="20" s="1"/>
  <c r="W22" i="21"/>
  <c r="W28" i="21" l="1"/>
  <c r="K47" i="20" s="1"/>
  <c r="K48" i="20"/>
  <c r="S13" i="21"/>
  <c r="P13" i="21"/>
  <c r="M13" i="21"/>
  <c r="J13" i="21"/>
  <c r="G13" i="21"/>
  <c r="D13" i="21"/>
  <c r="S5" i="21"/>
  <c r="P5" i="21"/>
  <c r="M5" i="21"/>
  <c r="J5" i="21"/>
  <c r="G5" i="21"/>
  <c r="D5" i="21"/>
  <c r="AE42" i="21" l="1"/>
  <c r="AD41" i="21"/>
  <c r="AF41" i="21" s="1"/>
  <c r="AE40" i="21"/>
  <c r="AC40" i="21"/>
  <c r="AD39" i="21"/>
  <c r="AD43" i="21" s="1"/>
  <c r="AC39" i="21"/>
  <c r="AF39" i="21" s="1"/>
  <c r="AE38" i="21"/>
  <c r="AC38" i="21"/>
  <c r="AE34" i="21"/>
  <c r="AF33" i="21"/>
  <c r="AD33" i="21"/>
  <c r="AE32" i="21"/>
  <c r="AC32" i="21"/>
  <c r="AF32" i="21" s="1"/>
  <c r="AD31" i="21"/>
  <c r="AD35" i="21" s="1"/>
  <c r="AC31" i="21"/>
  <c r="AE30" i="21"/>
  <c r="AC30" i="21"/>
  <c r="AE26" i="21"/>
  <c r="AD25" i="21"/>
  <c r="AF25" i="21" s="1"/>
  <c r="AE24" i="21"/>
  <c r="AC24" i="21"/>
  <c r="AF24" i="21" s="1"/>
  <c r="AD23" i="21"/>
  <c r="AD27" i="21" s="1"/>
  <c r="AC23" i="21"/>
  <c r="AE22" i="21"/>
  <c r="AC22" i="21"/>
  <c r="AE18" i="21"/>
  <c r="I48" i="20"/>
  <c r="AD17" i="21"/>
  <c r="AF17" i="21" s="1"/>
  <c r="AE16" i="21"/>
  <c r="AC16" i="21"/>
  <c r="W16" i="21"/>
  <c r="I47" i="20" s="1"/>
  <c r="AD15" i="21"/>
  <c r="AD19" i="21" s="1"/>
  <c r="AC15" i="21"/>
  <c r="AE14" i="21"/>
  <c r="AC14" i="21"/>
  <c r="W14" i="21"/>
  <c r="AE10" i="21"/>
  <c r="AD9" i="21"/>
  <c r="AF9" i="21" s="1"/>
  <c r="AE8" i="21"/>
  <c r="AC8" i="21"/>
  <c r="W8" i="21"/>
  <c r="E47" i="20" s="1"/>
  <c r="AD7" i="21"/>
  <c r="AC7" i="21"/>
  <c r="AF7" i="21" s="1"/>
  <c r="AE6" i="21"/>
  <c r="AC6" i="21"/>
  <c r="W6" i="21"/>
  <c r="C48" i="20" s="1"/>
  <c r="W22" i="3"/>
  <c r="K12" i="20" s="1"/>
  <c r="S21" i="3"/>
  <c r="P21" i="3"/>
  <c r="M21" i="3"/>
  <c r="J21" i="3"/>
  <c r="G21" i="3"/>
  <c r="D21" i="3"/>
  <c r="W24" i="3"/>
  <c r="M11" i="20" s="1"/>
  <c r="D29" i="3"/>
  <c r="AC19" i="21" l="1"/>
  <c r="AD11" i="21"/>
  <c r="AF23" i="21"/>
  <c r="AF31" i="21"/>
  <c r="AC43" i="21"/>
  <c r="AF43" i="21" s="1"/>
  <c r="AC44" i="21" s="1"/>
  <c r="AE27" i="21"/>
  <c r="AF27" i="21" s="1"/>
  <c r="AE19" i="21"/>
  <c r="AF19" i="21" s="1"/>
  <c r="AD20" i="21" s="1"/>
  <c r="AF8" i="21"/>
  <c r="AF15" i="21"/>
  <c r="AF40" i="21"/>
  <c r="AE11" i="21"/>
  <c r="AC27" i="21"/>
  <c r="AC35" i="21"/>
  <c r="AE43" i="21"/>
  <c r="AC11" i="21"/>
  <c r="AF11" i="21" s="1"/>
  <c r="AC12" i="21" s="1"/>
  <c r="AF16" i="21"/>
  <c r="AE35" i="21"/>
  <c r="W20" i="21"/>
  <c r="G47" i="20" s="1"/>
  <c r="G48" i="20"/>
  <c r="W12" i="21"/>
  <c r="C47" i="20" s="1"/>
  <c r="E48" i="20"/>
  <c r="AF6" i="21"/>
  <c r="AF22" i="21"/>
  <c r="AF38" i="21"/>
  <c r="AF14" i="21"/>
  <c r="AF30" i="21"/>
  <c r="W28" i="3"/>
  <c r="K11" i="20" s="1"/>
  <c r="W38" i="7"/>
  <c r="W30" i="7"/>
  <c r="AF35" i="21" l="1"/>
  <c r="AE36" i="21"/>
  <c r="AD36" i="21"/>
  <c r="AC36" i="21"/>
  <c r="AD28" i="21"/>
  <c r="AC28" i="21"/>
  <c r="AD12" i="21"/>
  <c r="AD44" i="21"/>
  <c r="AE28" i="21"/>
  <c r="AE20" i="21"/>
  <c r="AC20" i="21"/>
  <c r="AE44" i="21"/>
  <c r="AE12" i="21"/>
  <c r="G13" i="8" l="1"/>
  <c r="S37" i="8" l="1"/>
  <c r="P37" i="8"/>
  <c r="M37" i="8"/>
  <c r="G37" i="8"/>
  <c r="D37" i="8"/>
  <c r="G21" i="8"/>
  <c r="M13" i="7"/>
  <c r="U39" i="20" l="1"/>
  <c r="W40" i="8"/>
  <c r="U38" i="20" s="1"/>
  <c r="W38" i="8"/>
  <c r="S39" i="20" s="1"/>
  <c r="W44" i="8" l="1"/>
  <c r="S38" i="20" s="1"/>
  <c r="W32" i="4"/>
  <c r="W30" i="4"/>
  <c r="W8" i="4"/>
  <c r="W36" i="4" l="1"/>
  <c r="W12" i="4"/>
  <c r="W30" i="8" l="1"/>
  <c r="W24" i="8"/>
  <c r="W22" i="8"/>
  <c r="W14" i="7"/>
  <c r="W16" i="7"/>
  <c r="W40" i="4"/>
  <c r="W24" i="4"/>
  <c r="W22" i="4"/>
  <c r="W14" i="4"/>
  <c r="W42" i="3"/>
  <c r="Q12" i="20"/>
  <c r="Q11" i="20"/>
  <c r="Q39" i="20" l="1"/>
  <c r="O39" i="20"/>
  <c r="S29" i="8"/>
  <c r="P29" i="8"/>
  <c r="M29" i="8"/>
  <c r="J29" i="8"/>
  <c r="G29" i="8"/>
  <c r="D29" i="8"/>
  <c r="S21" i="8"/>
  <c r="P21" i="8"/>
  <c r="M21" i="8"/>
  <c r="J21" i="8"/>
  <c r="D21" i="8"/>
  <c r="W32" i="8"/>
  <c r="Q38" i="20" s="1"/>
  <c r="M38" i="20"/>
  <c r="K39" i="20"/>
  <c r="W36" i="8" l="1"/>
  <c r="O38" i="20" s="1"/>
  <c r="W28" i="8"/>
  <c r="K38" i="20" s="1"/>
  <c r="M39" i="20"/>
  <c r="W24" i="7"/>
  <c r="W40" i="7" l="1"/>
  <c r="W16" i="4" l="1"/>
  <c r="W40" i="3"/>
  <c r="W16" i="8" l="1"/>
  <c r="W8" i="8"/>
  <c r="W32" i="7"/>
  <c r="I39" i="20" l="1"/>
  <c r="I38" i="20"/>
  <c r="W14" i="8"/>
  <c r="W20" i="8" s="1"/>
  <c r="G38" i="20" s="1"/>
  <c r="S13" i="8"/>
  <c r="P13" i="8"/>
  <c r="M13" i="8"/>
  <c r="J13" i="8"/>
  <c r="D13" i="8"/>
  <c r="G39" i="20" l="1"/>
  <c r="U29" i="20" l="1"/>
  <c r="D21" i="7"/>
  <c r="P13" i="7"/>
  <c r="J13" i="7"/>
  <c r="G13" i="7"/>
  <c r="D13" i="7"/>
  <c r="D5" i="7"/>
  <c r="W38" i="4"/>
  <c r="S37" i="4"/>
  <c r="P37" i="4"/>
  <c r="M37" i="4"/>
  <c r="J37" i="4"/>
  <c r="D37" i="4"/>
  <c r="S29" i="4"/>
  <c r="P29" i="4"/>
  <c r="M29" i="4"/>
  <c r="J29" i="4"/>
  <c r="G29" i="4"/>
  <c r="D29" i="4"/>
  <c r="S21" i="20" l="1"/>
  <c r="I29" i="20"/>
  <c r="O21" i="20"/>
  <c r="G30" i="20"/>
  <c r="Q20" i="20"/>
  <c r="U20" i="20"/>
  <c r="I30" i="20"/>
  <c r="Q21" i="20"/>
  <c r="U21" i="20"/>
  <c r="W20" i="7"/>
  <c r="W44" i="4"/>
  <c r="G29" i="20" l="1"/>
  <c r="O20" i="20"/>
  <c r="S20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D5" i="4"/>
  <c r="D37" i="3"/>
  <c r="W6" i="8"/>
  <c r="W22" i="7"/>
  <c r="Q30" i="20" l="1"/>
  <c r="S30" i="20"/>
  <c r="O30" i="20"/>
  <c r="U30" i="20"/>
  <c r="K30" i="20"/>
  <c r="Q29" i="20"/>
  <c r="W36" i="7"/>
  <c r="W12" i="8"/>
  <c r="C38" i="20" s="1"/>
  <c r="W44" i="7"/>
  <c r="W28" i="7"/>
  <c r="W28" i="4"/>
  <c r="W20" i="4"/>
  <c r="S29" i="20" l="1"/>
  <c r="K20" i="20"/>
  <c r="O29" i="20"/>
  <c r="K21" i="20" l="1"/>
  <c r="E39" i="20" l="1"/>
  <c r="C39" i="20"/>
  <c r="I20" i="20" l="1"/>
  <c r="M29" i="20" l="1"/>
  <c r="M20" i="20"/>
  <c r="E38" i="20" l="1"/>
  <c r="M30" i="20"/>
  <c r="M21" i="20"/>
  <c r="I21" i="20"/>
  <c r="G21" i="20"/>
  <c r="W44" i="3" l="1"/>
  <c r="O11" i="20"/>
  <c r="G20" i="20" l="1"/>
  <c r="K2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<sst xmlns="http://schemas.openxmlformats.org/spreadsheetml/2006/main" count="2145" uniqueCount="321">
  <si>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</si>
  <si>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</si>
  <si>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</si>
  <si>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</si>
  <si>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</si>
  <si>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</si>
  <si>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</si>
  <si>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</si>
  <si>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</si>
  <si>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</si>
  <si>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</si>
  <si>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</si>
  <si>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</si>
  <si>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</si>
  <si>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</si>
  <si>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</si>
  <si>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</si>
  <si>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</si>
  <si>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</si>
  <si>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</si>
  <si>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</si>
  <si>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</si>
  <si>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</si>
  <si>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</si>
  <si>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</si>
  <si>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</si>
  <si>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</si>
  <si>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</si>
  <si>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</si>
  <si>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</si>
  <si>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</si>
  <si>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</si>
  <si>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</si>
  <si>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</si>
  <si>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</si>
  <si>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</si>
  <si>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</si>
  <si>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</si>
  <si>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</si>
  <si>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</si>
  <si>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</si>
  <si>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</si>
  <si>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</si>
  <si>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</si>
  <si>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</si>
  <si>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</si>
  <si>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</si>
  <si>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</si>
  <si>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</si>
  <si>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</si>
  <si>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</si>
  <si>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</si>
  <si>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</si>
  <si>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</si>
  <si>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</si>
  <si>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</si>
  <si>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</si>
  <si>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</t>
    <phoneticPr fontId="19" type="noConversion"/>
  </si>
  <si>
    <t>香Q米飯</t>
    <phoneticPr fontId="19" type="noConversion"/>
  </si>
  <si>
    <t>深色蔬菜</t>
    <phoneticPr fontId="19" type="noConversion"/>
  </si>
  <si>
    <t>煮</t>
    <phoneticPr fontId="19" type="noConversion"/>
  </si>
  <si>
    <t>白米</t>
    <phoneticPr fontId="19" type="noConversion"/>
  </si>
  <si>
    <t>地瓜飯</t>
    <phoneticPr fontId="19" type="noConversion"/>
  </si>
  <si>
    <t>地瓜飯</t>
    <phoneticPr fontId="19" type="noConversion"/>
  </si>
  <si>
    <t>香Q米飯</t>
    <phoneticPr fontId="19" type="noConversion"/>
  </si>
  <si>
    <t>洋蔥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</si>
  <si>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</si>
  <si>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</si>
  <si>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</si>
  <si>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</si>
  <si>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</si>
  <si>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</si>
  <si>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</si>
  <si>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蒸</t>
    <phoneticPr fontId="19" type="noConversion"/>
  </si>
  <si>
    <t>白米</t>
    <phoneticPr fontId="19" type="noConversion"/>
  </si>
  <si>
    <t>淺色蔬菜</t>
    <phoneticPr fontId="19" type="noConversion"/>
  </si>
  <si>
    <t>煮</t>
    <phoneticPr fontId="19" type="noConversion"/>
  </si>
  <si>
    <t>雞蛋</t>
    <phoneticPr fontId="19" type="noConversion"/>
  </si>
  <si>
    <t>蒸</t>
    <phoneticPr fontId="19" type="noConversion"/>
  </si>
  <si>
    <t>三色豆</t>
    <phoneticPr fontId="19" type="noConversion"/>
  </si>
  <si>
    <t>生鮮豬絞肉</t>
    <phoneticPr fontId="19" type="noConversion"/>
  </si>
  <si>
    <t>烤</t>
    <phoneticPr fontId="19" type="noConversion"/>
  </si>
  <si>
    <t>地瓜飯</t>
    <phoneticPr fontId="19" type="noConversion"/>
  </si>
  <si>
    <t>地瓜</t>
    <phoneticPr fontId="19" type="noConversion"/>
  </si>
  <si>
    <t>海</t>
    <phoneticPr fontId="19" type="noConversion"/>
  </si>
  <si>
    <t>地瓜</t>
    <phoneticPr fontId="19" type="noConversion"/>
  </si>
  <si>
    <t>醣類：</t>
    <phoneticPr fontId="19" type="noConversion"/>
  </si>
  <si>
    <t>主食類</t>
    <phoneticPr fontId="19" type="noConversion"/>
  </si>
  <si>
    <t>蔬菜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</si>
  <si>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</si>
  <si>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</si>
  <si>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</si>
  <si>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</si>
  <si>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</si>
  <si>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</si>
  <si>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豆</t>
    <phoneticPr fontId="19" type="noConversion"/>
  </si>
  <si>
    <t>豬肉來源:臺灣(豬肉及豬可食部位原料之原產地:臺灣)</t>
  </si>
  <si>
    <t>深色蔬菜</t>
    <phoneticPr fontId="19" type="noConversion"/>
  </si>
  <si>
    <t>胡蘿蔔</t>
    <phoneticPr fontId="19" type="noConversion"/>
  </si>
  <si>
    <t>粉薑</t>
    <phoneticPr fontId="19" type="noConversion"/>
  </si>
  <si>
    <t>淺色蔬菜</t>
    <phoneticPr fontId="19" type="noConversion"/>
  </si>
  <si>
    <t>炸</t>
    <phoneticPr fontId="19" type="noConversion"/>
  </si>
  <si>
    <t>杏鮑菇</t>
    <phoneticPr fontId="19" type="noConversion"/>
  </si>
  <si>
    <t>生鮮翅小腿</t>
    <phoneticPr fontId="19" type="noConversion"/>
  </si>
  <si>
    <t>傳統豆腐</t>
    <phoneticPr fontId="19" type="noConversion"/>
  </si>
  <si>
    <t>甘藍</t>
    <phoneticPr fontId="19" type="noConversion"/>
  </si>
  <si>
    <t>新鮮麻竹筍</t>
    <phoneticPr fontId="19" type="noConversion"/>
  </si>
  <si>
    <t>醃</t>
    <phoneticPr fontId="19" type="noConversion"/>
  </si>
  <si>
    <t>木耳</t>
    <phoneticPr fontId="19" type="noConversion"/>
  </si>
  <si>
    <t>乾香菇</t>
    <phoneticPr fontId="19" type="noConversion"/>
  </si>
  <si>
    <t>煮</t>
    <phoneticPr fontId="19" type="noConversion"/>
  </si>
  <si>
    <t>生鮮豬後腿肉絲</t>
    <phoneticPr fontId="19" type="noConversion"/>
  </si>
  <si>
    <t>結球白菜</t>
    <phoneticPr fontId="19" type="noConversion"/>
  </si>
  <si>
    <t>紫菜</t>
    <phoneticPr fontId="19" type="noConversion"/>
  </si>
  <si>
    <t>馬鈴薯</t>
    <phoneticPr fontId="19" type="noConversion"/>
  </si>
  <si>
    <t>生鮮豬後腿肉丁</t>
    <phoneticPr fontId="19" type="noConversion"/>
  </si>
  <si>
    <t>味噌</t>
    <phoneticPr fontId="19" type="noConversion"/>
  </si>
  <si>
    <t>加</t>
    <phoneticPr fontId="19" type="noConversion"/>
  </si>
  <si>
    <t>煮</t>
    <phoneticPr fontId="19" type="noConversion"/>
  </si>
  <si>
    <t>香Q米飯</t>
    <phoneticPr fontId="19" type="noConversion"/>
  </si>
  <si>
    <t>香Q米飯</t>
    <phoneticPr fontId="19" type="noConversion"/>
  </si>
  <si>
    <t>糙米飯</t>
    <phoneticPr fontId="19" type="noConversion"/>
  </si>
  <si>
    <t>糙粳米</t>
    <phoneticPr fontId="19" type="noConversion"/>
  </si>
  <si>
    <t>油蔥酥</t>
    <phoneticPr fontId="19" type="noConversion"/>
  </si>
  <si>
    <t>冷</t>
    <phoneticPr fontId="19" type="noConversion"/>
  </si>
  <si>
    <t>咖哩粉</t>
    <phoneticPr fontId="19" type="noConversion"/>
  </si>
  <si>
    <t>冬瓜</t>
    <phoneticPr fontId="19" type="noConversion"/>
  </si>
  <si>
    <t>生鮮豬前腿肉片</t>
    <phoneticPr fontId="19" type="noConversion"/>
  </si>
  <si>
    <t>有機蔬菜</t>
    <phoneticPr fontId="19" type="noConversion"/>
  </si>
  <si>
    <t>有機蔬菜</t>
    <phoneticPr fontId="19" type="noConversion"/>
  </si>
  <si>
    <t>生鮮阿根廷魷</t>
    <phoneticPr fontId="19" type="noConversion"/>
  </si>
  <si>
    <t>海</t>
    <phoneticPr fontId="19" type="noConversion"/>
  </si>
  <si>
    <t>生鮮水鯊魚肉</t>
    <phoneticPr fontId="19" type="noConversion"/>
  </si>
  <si>
    <t>胡蘿蔔</t>
    <phoneticPr fontId="19" type="noConversion"/>
  </si>
  <si>
    <t>豆干</t>
    <phoneticPr fontId="19" type="noConversion"/>
  </si>
  <si>
    <t>冷凍玉米粒</t>
    <phoneticPr fontId="19" type="noConversion"/>
  </si>
  <si>
    <t>金針菇</t>
    <phoneticPr fontId="19" type="noConversion"/>
  </si>
  <si>
    <t>冷凍青花菜</t>
    <phoneticPr fontId="19" type="noConversion"/>
  </si>
  <si>
    <t>豆魚蛋肉類</t>
  </si>
  <si>
    <t>鹽酥雞(炸)</t>
    <phoneticPr fontId="19" type="noConversion"/>
  </si>
  <si>
    <t>白蘿蔔</t>
    <phoneticPr fontId="19" type="noConversion"/>
  </si>
  <si>
    <t>芡</t>
    <phoneticPr fontId="19" type="noConversion"/>
  </si>
  <si>
    <t>生鮮雞胸肉</t>
    <phoneticPr fontId="19" type="noConversion"/>
  </si>
  <si>
    <t>乾裙帶菜</t>
    <phoneticPr fontId="19" type="noConversion"/>
  </si>
  <si>
    <t>紫菜蛋花湯</t>
    <phoneticPr fontId="19" type="noConversion"/>
  </si>
  <si>
    <t>淺色蔬菜</t>
    <phoneticPr fontId="19" type="noConversion"/>
  </si>
  <si>
    <t>深色蔬菜</t>
    <phoneticPr fontId="19" type="noConversion"/>
  </si>
  <si>
    <t>生鮮雞腿</t>
    <phoneticPr fontId="19" type="noConversion"/>
  </si>
  <si>
    <t>生鮮蝦仁</t>
    <phoneticPr fontId="19" type="noConversion"/>
  </si>
  <si>
    <t>大蒜</t>
    <phoneticPr fontId="19" type="noConversion"/>
  </si>
  <si>
    <t>奶皇包</t>
    <phoneticPr fontId="19" type="noConversion"/>
  </si>
  <si>
    <t>生鮮豬里肌肉排</t>
    <phoneticPr fontId="19" type="noConversion"/>
  </si>
  <si>
    <t>滷</t>
    <phoneticPr fontId="19" type="noConversion"/>
  </si>
  <si>
    <t>奶皇包(冷)</t>
    <phoneticPr fontId="19" type="noConversion"/>
  </si>
  <si>
    <t>蘭花干滷肉(豆)</t>
    <phoneticPr fontId="19" type="noConversion"/>
  </si>
  <si>
    <t>菜頭香菇湯</t>
    <phoneticPr fontId="19" type="noConversion"/>
  </si>
  <si>
    <t>雞水煮蛋</t>
    <phoneticPr fontId="19" type="noConversion"/>
  </si>
  <si>
    <t>白米</t>
  </si>
  <si>
    <t>蘭花干</t>
    <phoneticPr fontId="19" type="noConversion"/>
  </si>
  <si>
    <t>生鮮鴨肉</t>
    <phoneticPr fontId="19" type="noConversion"/>
  </si>
  <si>
    <t>冷凍雞塊</t>
    <phoneticPr fontId="19" type="noConversion"/>
  </si>
  <si>
    <t>黑豆干</t>
    <phoneticPr fontId="19" type="noConversion"/>
  </si>
  <si>
    <t>玉米濃湯(芡)</t>
    <phoneticPr fontId="19" type="noConversion"/>
  </si>
  <si>
    <t>生鮮雞翅</t>
    <phoneticPr fontId="19" type="noConversion"/>
  </si>
  <si>
    <t>生鮮雞肉</t>
    <phoneticPr fontId="19" type="noConversion"/>
  </si>
  <si>
    <t>4月1日(三)</t>
    <phoneticPr fontId="19" type="noConversion"/>
  </si>
  <si>
    <t>4月2日(四)</t>
    <phoneticPr fontId="19" type="noConversion"/>
  </si>
  <si>
    <t>4月3日(五)</t>
    <phoneticPr fontId="19" type="noConversion"/>
  </si>
  <si>
    <t>地瓜飯</t>
  </si>
  <si>
    <t>有機蔬菜</t>
  </si>
  <si>
    <t>熱量:</t>
  </si>
  <si>
    <t>4月30日(四)</t>
    <phoneticPr fontId="19" type="noConversion"/>
  </si>
  <si>
    <t>4月27日(一)</t>
    <phoneticPr fontId="19" type="noConversion"/>
  </si>
  <si>
    <t>4月28日(二)</t>
    <phoneticPr fontId="19" type="noConversion"/>
  </si>
  <si>
    <t>4月29日(三)</t>
    <phoneticPr fontId="19" type="noConversion"/>
  </si>
  <si>
    <t>五穀飯</t>
    <phoneticPr fontId="19" type="noConversion"/>
  </si>
  <si>
    <t>4月20日(一)</t>
    <phoneticPr fontId="19" type="noConversion"/>
  </si>
  <si>
    <t>4月21日(二)</t>
    <phoneticPr fontId="19" type="noConversion"/>
  </si>
  <si>
    <t>4月22日(三)</t>
    <phoneticPr fontId="19" type="noConversion"/>
  </si>
  <si>
    <t>4月23日(四)</t>
    <phoneticPr fontId="19" type="noConversion"/>
  </si>
  <si>
    <t>4月24日(五)</t>
    <phoneticPr fontId="19" type="noConversion"/>
  </si>
  <si>
    <t>4月13日(一)</t>
    <phoneticPr fontId="19" type="noConversion"/>
  </si>
  <si>
    <t>4月14日(二)</t>
    <phoneticPr fontId="19" type="noConversion"/>
  </si>
  <si>
    <t>4月15日(三)</t>
    <phoneticPr fontId="19" type="noConversion"/>
  </si>
  <si>
    <t>4月16日(四)</t>
    <phoneticPr fontId="19" type="noConversion"/>
  </si>
  <si>
    <t>4月17日(五)</t>
    <phoneticPr fontId="19" type="noConversion"/>
  </si>
  <si>
    <t>4月6日(一)</t>
    <phoneticPr fontId="19" type="noConversion"/>
  </si>
  <si>
    <t>清明節補假.不供餐</t>
    <phoneticPr fontId="19" type="noConversion"/>
  </si>
  <si>
    <t>4月7日(二)</t>
    <phoneticPr fontId="19" type="noConversion"/>
  </si>
  <si>
    <t>4月8日(三)</t>
    <phoneticPr fontId="19" type="noConversion"/>
  </si>
  <si>
    <t>4月9日(四)</t>
    <phoneticPr fontId="19" type="noConversion"/>
  </si>
  <si>
    <t>4月10日(五)</t>
    <phoneticPr fontId="19" type="noConversion"/>
  </si>
  <si>
    <t>兒童節假期</t>
    <phoneticPr fontId="19" type="noConversion"/>
  </si>
  <si>
    <t>月</t>
    <phoneticPr fontId="19" type="noConversion"/>
  </si>
  <si>
    <t>酢醬高麗菜</t>
    <phoneticPr fontId="19" type="noConversion"/>
  </si>
  <si>
    <t>日式昆布湯</t>
    <phoneticPr fontId="19" type="noConversion"/>
  </si>
  <si>
    <t>古早味油蔥肉燥(醃)</t>
    <phoneticPr fontId="19" type="noConversion"/>
  </si>
  <si>
    <t>醃漬花胡瓜</t>
    <phoneticPr fontId="19" type="noConversion"/>
  </si>
  <si>
    <t>菇類</t>
    <phoneticPr fontId="19" type="noConversion"/>
  </si>
  <si>
    <t>冷凍花椰菜</t>
    <phoneticPr fontId="19" type="noConversion"/>
  </si>
  <si>
    <t>檸檬雞翅(加)</t>
    <phoneticPr fontId="19" type="noConversion"/>
  </si>
  <si>
    <t>蝦仁蛋炒飯(海)</t>
    <phoneticPr fontId="19" type="noConversion"/>
  </si>
  <si>
    <t>炒</t>
    <phoneticPr fontId="19" type="noConversion"/>
  </si>
  <si>
    <t>小魚乾</t>
    <phoneticPr fontId="19" type="noConversion"/>
  </si>
  <si>
    <t>豆干片</t>
    <phoneticPr fontId="19" type="noConversion"/>
  </si>
  <si>
    <t>冷凍毛豆仁</t>
    <phoneticPr fontId="19" type="noConversion"/>
  </si>
  <si>
    <t>紅燒豬腩</t>
    <phoneticPr fontId="19" type="noConversion"/>
  </si>
  <si>
    <t>麻婆豆腐(豆)</t>
    <phoneticPr fontId="19" type="noConversion"/>
  </si>
  <si>
    <t>香菇雞湯</t>
    <phoneticPr fontId="19" type="noConversion"/>
  </si>
  <si>
    <t>香菇絲</t>
    <phoneticPr fontId="19" type="noConversion"/>
  </si>
  <si>
    <t>五穀米</t>
    <phoneticPr fontId="19" type="noConversion"/>
  </si>
  <si>
    <t>冷凍豬肉水餃</t>
    <phoneticPr fontId="19" type="noConversion"/>
  </si>
  <si>
    <t>卡啦翅小腿(炸)</t>
    <phoneticPr fontId="19" type="noConversion"/>
  </si>
  <si>
    <t>BBQ雞腿</t>
    <phoneticPr fontId="19" type="noConversion"/>
  </si>
  <si>
    <t>竹筍湯</t>
    <phoneticPr fontId="19" type="noConversion"/>
  </si>
  <si>
    <t>香菇</t>
    <phoneticPr fontId="19" type="noConversion"/>
  </si>
  <si>
    <t>照燒豬肉排</t>
    <phoneticPr fontId="19" type="noConversion"/>
  </si>
  <si>
    <t>榨菜肉絲湯(醃)</t>
    <phoneticPr fontId="19" type="noConversion"/>
  </si>
  <si>
    <t>雞塊X2(加)(炸)</t>
    <phoneticPr fontId="19" type="noConversion"/>
  </si>
  <si>
    <t>榨菜</t>
    <phoneticPr fontId="19" type="noConversion"/>
  </si>
  <si>
    <t>豬肉來源:臺灣(豬肉及豬可食部位原料之原產地:臺灣)</t>
    <phoneticPr fontId="19" type="noConversion"/>
  </si>
  <si>
    <t>每週供應魚類產品.小心魚刺</t>
    <phoneticPr fontId="19" type="noConversion"/>
  </si>
  <si>
    <t>冬瓜燒雞</t>
    <phoneticPr fontId="19" type="noConversion"/>
  </si>
  <si>
    <t>大滷桶(豆)</t>
    <phoneticPr fontId="19" type="noConversion"/>
  </si>
  <si>
    <t>海帶結</t>
    <phoneticPr fontId="19" type="noConversion"/>
  </si>
  <si>
    <t>味噌豆腐湯(豆)</t>
    <phoneticPr fontId="19" type="noConversion"/>
  </si>
  <si>
    <t>三杯雞</t>
    <phoneticPr fontId="19" type="noConversion"/>
  </si>
  <si>
    <t>無骨雞排(加)</t>
    <phoneticPr fontId="19" type="noConversion"/>
  </si>
  <si>
    <t>炸豬排(炸)</t>
    <phoneticPr fontId="19" type="noConversion"/>
  </si>
  <si>
    <t>客家小炒(豆)(海)</t>
    <phoneticPr fontId="19" type="noConversion"/>
  </si>
  <si>
    <t>蒸餃X2(冷)</t>
    <phoneticPr fontId="19" type="noConversion"/>
  </si>
  <si>
    <t>榨菜蛋花湯(醃)</t>
    <phoneticPr fontId="19" type="noConversion"/>
  </si>
  <si>
    <t>蒸蛋</t>
    <phoneticPr fontId="19" type="noConversion"/>
  </si>
  <si>
    <t>壽喜燒肉片</t>
    <phoneticPr fontId="19" type="noConversion"/>
  </si>
  <si>
    <t>鹹豬肉</t>
    <phoneticPr fontId="19" type="noConversion"/>
  </si>
  <si>
    <t>白菜蛋酥</t>
    <phoneticPr fontId="19" type="noConversion"/>
  </si>
  <si>
    <t>海鮮什錦(海)</t>
    <phoneticPr fontId="19" type="noConversion"/>
  </si>
  <si>
    <t>沖繩黑糖小銀絲(冷)</t>
    <phoneticPr fontId="19" type="noConversion"/>
  </si>
  <si>
    <t>杏鮑菇肉片</t>
    <phoneticPr fontId="19" type="noConversion"/>
  </si>
  <si>
    <t>香香雞翅</t>
    <phoneticPr fontId="19" type="noConversion"/>
  </si>
  <si>
    <t>蕃茄蛋</t>
    <phoneticPr fontId="19" type="noConversion"/>
  </si>
  <si>
    <t>菇菇蛋花湯</t>
    <phoneticPr fontId="19" type="noConversion"/>
  </si>
  <si>
    <t>鮮蔬肉絲湯</t>
    <phoneticPr fontId="19" type="noConversion"/>
  </si>
  <si>
    <t>太祖鮮筍</t>
    <phoneticPr fontId="19" type="noConversion"/>
  </si>
  <si>
    <t>香酥魚條(海加)(炸)</t>
    <phoneticPr fontId="19" type="noConversion"/>
  </si>
  <si>
    <t>燒烤檸檬雞翅</t>
    <phoneticPr fontId="19" type="noConversion"/>
  </si>
  <si>
    <t>九層塔</t>
    <phoneticPr fontId="19" type="noConversion"/>
  </si>
  <si>
    <t>生鮮豬絞肉</t>
  </si>
  <si>
    <t>五穀米</t>
  </si>
  <si>
    <t>腓力雞排</t>
    <phoneticPr fontId="19" type="noConversion"/>
  </si>
  <si>
    <t>西芹</t>
    <phoneticPr fontId="19" type="noConversion"/>
  </si>
  <si>
    <t>香酥魚柳</t>
    <phoneticPr fontId="19" type="noConversion"/>
  </si>
  <si>
    <t>海加</t>
    <phoneticPr fontId="19" type="noConversion"/>
  </si>
  <si>
    <t>油麵條</t>
    <phoneticPr fontId="19" type="noConversion"/>
  </si>
  <si>
    <t>黑糖銀絲卷</t>
    <phoneticPr fontId="19" type="noConversion"/>
  </si>
  <si>
    <t>肉燥拌花菜</t>
    <phoneticPr fontId="19" type="noConversion"/>
  </si>
  <si>
    <t>大蕃茄</t>
    <phoneticPr fontId="19" type="noConversion"/>
  </si>
  <si>
    <t>味噌</t>
  </si>
  <si>
    <t>肉燥滷蛋</t>
    <phoneticPr fontId="19" type="noConversion"/>
  </si>
  <si>
    <t>冬瓜菇菇湯</t>
    <phoneticPr fontId="19" type="noConversion"/>
  </si>
  <si>
    <t>蔥爆豬柳</t>
    <phoneticPr fontId="19" type="noConversion"/>
  </si>
  <si>
    <t>炙烤雞翅</t>
    <phoneticPr fontId="19" type="noConversion"/>
  </si>
  <si>
    <t>菜脯蛋(醃)</t>
    <phoneticPr fontId="19" type="noConversion"/>
  </si>
  <si>
    <t>蘿蔔乾</t>
    <phoneticPr fontId="19" type="noConversion"/>
  </si>
  <si>
    <t>鮮蔬湯</t>
    <phoneticPr fontId="19" type="noConversion"/>
  </si>
  <si>
    <t>生鮮豬排骨肉</t>
    <phoneticPr fontId="19" type="noConversion"/>
  </si>
  <si>
    <t>烤肉醬雞翅</t>
    <phoneticPr fontId="19" type="noConversion"/>
  </si>
  <si>
    <t>北城豆腐鍋(豆)</t>
    <phoneticPr fontId="19" type="noConversion"/>
  </si>
  <si>
    <t>夜市鐵板麵</t>
    <phoneticPr fontId="19" type="noConversion"/>
  </si>
  <si>
    <t>台式香腸(加)</t>
    <phoneticPr fontId="19" type="noConversion"/>
  </si>
  <si>
    <t>香腸</t>
    <phoneticPr fontId="19" type="noConversion"/>
  </si>
  <si>
    <t>冬瓜鮮菇湯</t>
    <phoneticPr fontId="19" type="noConversion"/>
  </si>
  <si>
    <t>菜頭湯</t>
    <phoneticPr fontId="19" type="noConversion"/>
  </si>
  <si>
    <t>紅辣椒</t>
    <phoneticPr fontId="19" type="noConversion"/>
  </si>
  <si>
    <t>麻油拌飯</t>
    <phoneticPr fontId="19" type="noConversion"/>
  </si>
  <si>
    <t>無骨香雞排(加)(炸)</t>
    <phoneticPr fontId="19" type="noConversion"/>
  </si>
  <si>
    <t>筍絲肉絲</t>
    <phoneticPr fontId="19" type="noConversion"/>
  </si>
  <si>
    <t>佛跳牆(醃)</t>
    <phoneticPr fontId="19" type="noConversion"/>
  </si>
  <si>
    <t>卡啦翅小腿X1(炸)</t>
    <phoneticPr fontId="19" type="noConversion"/>
  </si>
  <si>
    <t>芙蓉蒸蛋</t>
    <phoneticPr fontId="19" type="noConversion"/>
  </si>
  <si>
    <t>筍乾</t>
    <phoneticPr fontId="19" type="noConversion"/>
  </si>
  <si>
    <t>芋頭</t>
    <phoneticPr fontId="19" type="noConversion"/>
  </si>
  <si>
    <t>無骨香雞排</t>
    <phoneticPr fontId="19" type="noConversion"/>
  </si>
  <si>
    <t>雞米花(炸)</t>
    <phoneticPr fontId="19" type="noConversion"/>
  </si>
  <si>
    <t>生鮮清雞肉</t>
    <phoneticPr fontId="19" type="noConversion"/>
  </si>
  <si>
    <t>老北平烤鴨米血(加)</t>
    <phoneticPr fontId="19" type="noConversion"/>
  </si>
  <si>
    <t>豬血糕</t>
    <phoneticPr fontId="19" type="noConversion"/>
  </si>
  <si>
    <t>里肌肉排</t>
    <phoneticPr fontId="19" type="noConversion"/>
  </si>
  <si>
    <t>泡菜鍋</t>
    <phoneticPr fontId="19" type="noConversion"/>
  </si>
  <si>
    <t>咖哩雞</t>
    <phoneticPr fontId="19" type="noConversion"/>
  </si>
  <si>
    <t>台式米粉</t>
    <phoneticPr fontId="19" type="noConversion"/>
  </si>
  <si>
    <t>胡蘿蔔</t>
  </si>
  <si>
    <t>綠豆芽</t>
    <phoneticPr fontId="19" type="noConversion"/>
  </si>
  <si>
    <t>米粉</t>
  </si>
  <si>
    <t>香菇絲</t>
  </si>
  <si>
    <t>洋蔥</t>
  </si>
  <si>
    <t>沙茶豆腐(豆)(海)</t>
    <phoneticPr fontId="19" type="noConversion"/>
  </si>
  <si>
    <t>沙茶豆干片(豆)</t>
    <phoneticPr fontId="19" type="noConversion"/>
  </si>
  <si>
    <t>鴻喜菇</t>
    <phoneticPr fontId="19" type="noConversion"/>
  </si>
  <si>
    <t>椰菜拌蝦仁(海)</t>
    <phoneticPr fontId="19" type="noConversion"/>
  </si>
  <si>
    <t>生鮮豬後腿絲</t>
    <phoneticPr fontId="19" type="noConversion"/>
  </si>
  <si>
    <t>烤雞腿</t>
    <phoneticPr fontId="19" type="noConversion"/>
  </si>
  <si>
    <t>冬瓜湯/獎勵金豆奶</t>
    <phoneticPr fontId="19" type="noConversion"/>
  </si>
  <si>
    <t>獎勵金豆奶</t>
    <phoneticPr fontId="19" type="noConversion"/>
  </si>
  <si>
    <t>繽紛燒賣(加)</t>
    <phoneticPr fontId="19" type="noConversion"/>
  </si>
  <si>
    <t>燒賣</t>
    <phoneticPr fontId="19" type="noConversion"/>
  </si>
  <si>
    <t>馬鈴薯炒蛋(豆)</t>
    <phoneticPr fontId="19" type="noConversion"/>
  </si>
  <si>
    <t>115年4月20日-4月24日第四週菜單明細(員林國小--承富)</t>
    <phoneticPr fontId="19" type="noConversion"/>
  </si>
  <si>
    <t>115年4月27日-4月30日第五週菜單明細(員林國小--承富)</t>
    <phoneticPr fontId="19" type="noConversion"/>
  </si>
  <si>
    <t>115年4月13日-4月17日第三週菜單明細(員林國小--承富)</t>
    <phoneticPr fontId="19" type="noConversion"/>
  </si>
  <si>
    <t>115年4月6日-4月10日第二週菜單明細(員林國小--承富)</t>
    <phoneticPr fontId="19" type="noConversion"/>
  </si>
  <si>
    <t>115年4月1日-4月2日第一週菜單明細(員林國小--承富)</t>
    <phoneticPr fontId="19" type="noConversion"/>
  </si>
  <si>
    <t>綠豆湯</t>
    <phoneticPr fontId="19" type="noConversion"/>
  </si>
  <si>
    <t>紅砂糖</t>
    <phoneticPr fontId="19" type="noConversion"/>
  </si>
  <si>
    <t>綠豆</t>
    <phoneticPr fontId="19" type="noConversion"/>
  </si>
  <si>
    <t>相思紅豆湯</t>
    <phoneticPr fontId="19" type="noConversion"/>
  </si>
  <si>
    <t>紅豆</t>
    <phoneticPr fontId="19" type="noConversion"/>
  </si>
  <si>
    <t>沙茶魷魚(海)-申請</t>
    <phoneticPr fontId="19" type="noConversion"/>
  </si>
  <si>
    <t>蒜味中卷(海)(豆)-申請</t>
    <phoneticPr fontId="19" type="noConversion"/>
  </si>
  <si>
    <t>醬爆魷魚圈(海)-申請</t>
    <phoneticPr fontId="19" type="noConversion"/>
  </si>
  <si>
    <t>雙拼魚塊(炸)(海)-申請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</si>
</sst>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9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9"/>
      <name val="新細明體"/>
      <family val="1"/>
      <charset val="136"/>
    </font>
    <font>
      <sz val="22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0"/>
      <color theme="0"/>
      <name val="華康墨字體"/>
      <family val="5"/>
      <charset val="136"/>
    </font>
    <font>
      <sz val="20"/>
      <name val="標楷體"/>
      <family val="4"/>
      <charset val="136"/>
    </font>
    <font>
      <b/>
      <sz val="20"/>
      <color theme="0"/>
      <name val="華康流隸體(P)"/>
      <family val="4"/>
      <charset val="136"/>
    </font>
    <font>
      <b/>
      <sz val="20"/>
      <color theme="0"/>
      <name val="華康流隸體(P)"/>
      <family val="1"/>
      <charset val="136"/>
    </font>
    <font>
      <b/>
      <sz val="20"/>
      <color theme="5" tint="-0.499984740745262"/>
      <name val="華康流隸體(P)"/>
      <family val="4"/>
      <charset val="136"/>
    </font>
    <font>
      <b/>
      <sz val="20"/>
      <color rgb="FFFFFF00"/>
      <name val="華康墨字體"/>
      <family val="5"/>
      <charset val="136"/>
    </font>
    <font>
      <b/>
      <sz val="20"/>
      <color rgb="FFFFFF00"/>
      <name val="華康墨字體"/>
      <family val="1"/>
      <charset val="136"/>
    </font>
    <font>
      <b/>
      <sz val="20"/>
      <color theme="0" tint="-4.9989318521683403E-2"/>
      <name val="華康墨字體"/>
      <family val="5"/>
      <charset val="136"/>
    </font>
    <font>
      <b/>
      <sz val="20"/>
      <color theme="5" tint="-0.499984740745262"/>
      <name val="華康棒棒體W5"/>
      <family val="5"/>
      <charset val="136"/>
    </font>
    <font>
      <b/>
      <sz val="20"/>
      <color rgb="FF002060"/>
      <name val="華康棒棒體W5"/>
      <family val="5"/>
      <charset val="136"/>
    </font>
    <font>
      <b/>
      <sz val="20"/>
      <color rgb="FF6600FF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rgb="FF6600FF"/>
      <name val="華康墨字體"/>
      <family val="5"/>
      <charset val="136"/>
    </font>
    <font>
      <b/>
      <sz val="20"/>
      <color theme="5" tint="-0.499984740745262"/>
      <name val="華康墨字體"/>
      <family val="5"/>
      <charset val="136"/>
    </font>
    <font>
      <b/>
      <sz val="20"/>
      <color rgb="FFFF0000"/>
      <name val="華康流隸體(P)"/>
      <family val="4"/>
      <charset val="136"/>
    </font>
    <font>
      <b/>
      <sz val="20"/>
      <color rgb="FFFF0000"/>
      <name val="華康流隸體(P)"/>
      <family val="1"/>
      <charset val="136"/>
    </font>
    <font>
      <b/>
      <sz val="20"/>
      <color rgb="FF002060"/>
      <name val="Microsoft JhengHei"/>
      <family val="5"/>
      <charset val="136"/>
    </font>
    <font>
      <b/>
      <sz val="20"/>
      <color rgb="FF002060"/>
      <name val="華康墨字體"/>
      <family val="5"/>
      <charset val="136"/>
    </font>
    <font>
      <b/>
      <sz val="20"/>
      <color rgb="FF008000"/>
      <name val="華康棒棒體W5"/>
      <family val="5"/>
      <charset val="136"/>
    </font>
    <font>
      <b/>
      <sz val="20"/>
      <color rgb="FF002060"/>
      <name val="華康棒棒體W5"/>
      <family val="1"/>
      <charset val="136"/>
    </font>
    <font>
      <b/>
      <sz val="20"/>
      <color rgb="FF008000"/>
      <name val="華康流隸體(P)"/>
      <family val="4"/>
      <charset val="136"/>
    </font>
    <font>
      <b/>
      <sz val="20"/>
      <color theme="0"/>
      <name val="華康墨字體"/>
      <family val="1"/>
      <charset val="136"/>
    </font>
    <font>
      <b/>
      <sz val="20"/>
      <color theme="0"/>
      <name val="華康棒棒體W5"/>
      <family val="5"/>
      <charset val="136"/>
    </font>
    <font>
      <b/>
      <sz val="20"/>
      <color theme="0"/>
      <name val="華康棒棒體W5"/>
      <family val="1"/>
      <charset val="136"/>
    </font>
    <font>
      <b/>
      <sz val="20"/>
      <color theme="5" tint="-0.499984740745262"/>
      <name val="華康流隸體(P)"/>
      <family val="1"/>
      <charset val="136"/>
    </font>
    <font>
      <b/>
      <sz val="20"/>
      <color rgb="FFFF0000"/>
      <name val="華康棒棒體W5"/>
      <family val="5"/>
      <charset val="136"/>
    </font>
    <font>
      <b/>
      <sz val="20"/>
      <color rgb="FFFF0000"/>
      <name val="華康棒棒體W5"/>
      <family val="1"/>
      <charset val="136"/>
    </font>
    <font>
      <b/>
      <sz val="20"/>
      <color rgb="FF0070C0"/>
      <name val="華康流隸體(P)"/>
      <family val="4"/>
      <charset val="136"/>
    </font>
    <font>
      <b/>
      <sz val="20"/>
      <color rgb="FFFF0000"/>
      <name val="華康墨字體"/>
      <family val="5"/>
      <charset val="136"/>
    </font>
    <font>
      <b/>
      <sz val="20"/>
      <color rgb="FFFF0000"/>
      <name val="華康墨字體"/>
      <family val="1"/>
      <charset val="136"/>
    </font>
    <font>
      <b/>
      <sz val="20"/>
      <color rgb="FF0070C0"/>
      <name val="新細明體"/>
      <family val="1"/>
      <charset val="136"/>
    </font>
    <font>
      <b/>
      <sz val="20"/>
      <color rgb="FF0070C0"/>
      <name val="華康棒棒體W5"/>
      <family val="5"/>
      <charset val="136"/>
    </font>
    <font>
      <b/>
      <sz val="20"/>
      <color theme="5" tint="-0.249977111117893"/>
      <name val="華康棒棒體W5"/>
      <family val="5"/>
      <charset val="136"/>
    </font>
    <font>
      <b/>
      <sz val="20"/>
      <color rgb="FF6600FF"/>
      <name val="華康棒棒體W5"/>
      <family val="5"/>
      <charset val="136"/>
    </font>
    <font>
      <b/>
      <sz val="20"/>
      <color rgb="FFFF3399"/>
      <name val="華康流隸體(P)"/>
      <family val="4"/>
      <charset val="136"/>
    </font>
    <font>
      <b/>
      <sz val="20"/>
      <color theme="0"/>
      <name val="華康娃娃體(P)"/>
      <family val="5"/>
      <charset val="136"/>
    </font>
    <font>
      <b/>
      <sz val="20"/>
      <color theme="0"/>
      <name val="華康娃娃體(P)"/>
      <family val="1"/>
      <charset val="136"/>
    </font>
    <font>
      <b/>
      <sz val="20"/>
      <color theme="5" tint="-0.499984740745262"/>
      <name val="標楷體"/>
      <family val="4"/>
      <charset val="136"/>
    </font>
    <font>
      <b/>
      <sz val="20"/>
      <color rgb="FF7030A0"/>
      <name val="華康棒棒體W5"/>
      <family val="5"/>
      <charset val="136"/>
    </font>
    <font>
      <b/>
      <sz val="20"/>
      <color theme="5" tint="-0.499984740745262"/>
      <name val="華康流隸體W5(P)"/>
      <family val="4"/>
      <charset val="136"/>
    </font>
    <font>
      <b/>
      <sz val="20"/>
      <color theme="0"/>
      <name val="新細明體"/>
      <family val="1"/>
      <charset val="136"/>
    </font>
    <font>
      <b/>
      <sz val="20"/>
      <color theme="5" tint="-0.499984740745262"/>
      <name val="華康墨字體"/>
      <family val="1"/>
      <charset val="136"/>
    </font>
    <font>
      <b/>
      <sz val="20"/>
      <color rgb="FF6600FF"/>
      <name val="微軟正黑體"/>
      <family val="2"/>
      <charset val="136"/>
    </font>
    <font>
      <b/>
      <sz val="20"/>
      <color rgb="FF6600FF"/>
      <name val="華康儷粗圓外字集"/>
      <family val="3"/>
      <charset val="136"/>
    </font>
    <font>
      <b/>
      <sz val="20"/>
      <color rgb="FFFF3399"/>
      <name val="微軟正黑體"/>
      <family val="2"/>
      <charset val="136"/>
    </font>
    <font>
      <b/>
      <sz val="20"/>
      <color rgb="FFFF3399"/>
      <name val="華康儷粗圓外字集"/>
      <family val="3"/>
      <charset val="136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6" fillId="0" borderId="33" xfId="19" applyFont="1" applyBorder="1"/>
    <xf numFmtId="180" fontId="36" fillId="0" borderId="34" xfId="19" applyNumberFormat="1" applyFont="1" applyBorder="1"/>
    <xf numFmtId="0" fontId="36" fillId="0" borderId="34" xfId="19" applyFont="1" applyBorder="1"/>
    <xf numFmtId="179" fontId="36" fillId="0" borderId="34" xfId="19" applyNumberFormat="1" applyFont="1" applyBorder="1"/>
    <xf numFmtId="179" fontId="36" fillId="0" borderId="35" xfId="19" applyNumberFormat="1" applyFont="1" applyBorder="1"/>
    <xf numFmtId="0" fontId="36" fillId="0" borderId="36" xfId="19" applyFont="1" applyBorder="1"/>
    <xf numFmtId="179" fontId="36" fillId="0" borderId="37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80" fontId="36" fillId="0" borderId="49" xfId="19" applyNumberFormat="1" applyFont="1" applyBorder="1"/>
    <xf numFmtId="0" fontId="36" fillId="0" borderId="49" xfId="19" applyFont="1" applyBorder="1"/>
    <xf numFmtId="179" fontId="36" fillId="0" borderId="49" xfId="19" applyNumberFormat="1" applyFont="1" applyBorder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40" fillId="0" borderId="23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6" xfId="0" applyFont="1" applyBorder="1" applyAlignment="1">
      <alignment horizontal="left" vertical="center" shrinkToFit="1"/>
    </xf>
    <xf numFmtId="0" fontId="34" fillId="0" borderId="0" xfId="19" applyFont="1"/>
    <xf numFmtId="0" fontId="36" fillId="0" borderId="65" xfId="19" applyFont="1" applyBorder="1"/>
    <xf numFmtId="179" fontId="36" fillId="0" borderId="50" xfId="19" applyNumberFormat="1" applyFont="1" applyBorder="1"/>
    <xf numFmtId="0" fontId="36" fillId="0" borderId="66" xfId="19" applyFont="1" applyBorder="1"/>
    <xf numFmtId="179" fontId="36" fillId="0" borderId="67" xfId="19" applyNumberFormat="1" applyFont="1" applyBorder="1"/>
    <xf numFmtId="179" fontId="36" fillId="0" borderId="66" xfId="19" applyNumberFormat="1" applyFont="1" applyBorder="1"/>
    <xf numFmtId="0" fontId="36" fillId="0" borderId="62" xfId="19" applyFont="1" applyBorder="1"/>
    <xf numFmtId="0" fontId="36" fillId="0" borderId="39" xfId="19" applyFont="1" applyBorder="1"/>
    <xf numFmtId="0" fontId="40" fillId="0" borderId="20" xfId="0" applyFont="1" applyBorder="1" applyAlignment="1">
      <alignment vertical="center" textRotation="255" shrinkToFit="1"/>
    </xf>
    <xf numFmtId="0" fontId="28" fillId="0" borderId="56" xfId="0" applyFont="1" applyBorder="1" applyAlignment="1">
      <alignment vertical="center" shrinkToFit="1"/>
    </xf>
    <xf numFmtId="0" fontId="22" fillId="0" borderId="69" xfId="0" applyFont="1" applyBorder="1" applyAlignment="1">
      <alignment vertical="center" textRotation="180" shrinkToFit="1"/>
    </xf>
    <xf numFmtId="0" fontId="22" fillId="0" borderId="69" xfId="0" applyFont="1" applyBorder="1" applyAlignment="1">
      <alignment horizontal="left" vertical="center"/>
    </xf>
    <xf numFmtId="0" fontId="22" fillId="0" borderId="54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40" fillId="24" borderId="72" xfId="0" applyFont="1" applyFill="1" applyBorder="1" applyAlignment="1">
      <alignment horizontal="center" vertical="center" shrinkToFit="1"/>
    </xf>
    <xf numFmtId="0" fontId="40" fillId="24" borderId="71" xfId="0" applyFont="1" applyFill="1" applyBorder="1" applyAlignment="1">
      <alignment horizontal="center" vertical="center" shrinkToFit="1"/>
    </xf>
    <xf numFmtId="0" fontId="28" fillId="0" borderId="73" xfId="0" applyFont="1" applyBorder="1" applyAlignment="1">
      <alignment horizontal="center" vertical="center" shrinkToFit="1"/>
    </xf>
    <xf numFmtId="179" fontId="36" fillId="0" borderId="52" xfId="19" applyNumberFormat="1" applyFont="1" applyBorder="1"/>
    <xf numFmtId="0" fontId="40" fillId="0" borderId="20" xfId="0" applyFont="1" applyBorder="1" applyAlignment="1">
      <alignment vertical="center" shrinkToFit="1"/>
    </xf>
    <xf numFmtId="0" fontId="22" fillId="0" borderId="74" xfId="0" applyFont="1" applyBorder="1" applyAlignment="1">
      <alignment vertical="center" textRotation="180" shrinkToFit="1"/>
    </xf>
    <xf numFmtId="0" fontId="22" fillId="0" borderId="0" xfId="0" applyFont="1" applyAlignment="1">
      <alignment vertical="center" textRotation="180" shrinkToFit="1"/>
    </xf>
    <xf numFmtId="0" fontId="22" fillId="0" borderId="56" xfId="0" applyFont="1" applyBorder="1">
      <alignment vertical="center"/>
    </xf>
    <xf numFmtId="0" fontId="28" fillId="0" borderId="75" xfId="0" applyFont="1" applyBorder="1" applyAlignment="1">
      <alignment horizontal="right"/>
    </xf>
    <xf numFmtId="0" fontId="40" fillId="0" borderId="76" xfId="0" applyFont="1" applyBorder="1" applyAlignment="1">
      <alignment vertical="center" textRotation="180" shrinkToFit="1"/>
    </xf>
    <xf numFmtId="0" fontId="40" fillId="0" borderId="76" xfId="0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horizontal="left" vertical="center" shrinkToFit="1"/>
    </xf>
    <xf numFmtId="9" fontId="22" fillId="0" borderId="20" xfId="44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vertical="center" textRotation="180" shrinkToFit="1"/>
    </xf>
    <xf numFmtId="181" fontId="22" fillId="0" borderId="20" xfId="44" applyNumberFormat="1" applyFont="1" applyFill="1" applyBorder="1" applyAlignment="1">
      <alignment horizontal="left" vertical="center" shrinkToFit="1"/>
    </xf>
    <xf numFmtId="181" fontId="22" fillId="0" borderId="0" xfId="44" applyNumberFormat="1" applyFont="1" applyAlignment="1">
      <alignment horizontal="left" vertical="center"/>
    </xf>
    <xf numFmtId="181" fontId="22" fillId="0" borderId="20" xfId="44" applyNumberFormat="1" applyFont="1" applyBorder="1" applyAlignment="1">
      <alignment horizontal="left" vertical="center" shrinkToFit="1"/>
    </xf>
    <xf numFmtId="9" fontId="22" fillId="0" borderId="0" xfId="44" applyFont="1" applyFill="1" applyBorder="1" applyAlignment="1">
      <alignment horizontal="left" vertical="center" shrinkToFit="1"/>
    </xf>
    <xf numFmtId="9" fontId="22" fillId="0" borderId="0" xfId="44" applyFont="1" applyBorder="1" applyAlignment="1">
      <alignment horizontal="left" vertical="center" shrinkToFit="1"/>
    </xf>
    <xf numFmtId="9" fontId="22" fillId="0" borderId="0" xfId="44" applyFont="1" applyBorder="1">
      <alignment vertical="center"/>
    </xf>
    <xf numFmtId="9" fontId="22" fillId="0" borderId="0" xfId="44" applyFont="1" applyBorder="1" applyAlignment="1">
      <alignment horizontal="left" vertical="center"/>
    </xf>
    <xf numFmtId="9" fontId="22" fillId="0" borderId="0" xfId="44" applyFont="1" applyFill="1" applyBorder="1" applyAlignment="1">
      <alignment vertical="center" textRotation="180" shrinkToFit="1"/>
    </xf>
    <xf numFmtId="0" fontId="22" fillId="0" borderId="21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69" xfId="0" applyFont="1" applyBorder="1" applyAlignment="1">
      <alignment horizontal="center" vertical="center" shrinkToFit="1"/>
    </xf>
    <xf numFmtId="9" fontId="22" fillId="0" borderId="21" xfId="44" applyFont="1" applyBorder="1" applyAlignment="1">
      <alignment vertical="center" shrinkToFit="1"/>
    </xf>
    <xf numFmtId="9" fontId="22" fillId="0" borderId="69" xfId="44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78" xfId="0" applyFont="1" applyBorder="1" applyAlignment="1">
      <alignment vertical="center" shrinkToFit="1"/>
    </xf>
    <xf numFmtId="0" fontId="22" fillId="0" borderId="79" xfId="0" applyFont="1" applyBorder="1" applyAlignment="1">
      <alignment horizontal="left" vertical="center" shrinkToFit="1"/>
    </xf>
    <xf numFmtId="0" fontId="22" fillId="0" borderId="56" xfId="0" applyFont="1" applyBorder="1" applyAlignment="1">
      <alignment vertical="center" textRotation="180" shrinkToFit="1"/>
    </xf>
    <xf numFmtId="0" fontId="22" fillId="0" borderId="49" xfId="0" applyFont="1" applyBorder="1" applyAlignment="1">
      <alignment vertical="center" textRotation="180" shrinkToFit="1"/>
    </xf>
    <xf numFmtId="0" fontId="22" fillId="0" borderId="69" xfId="0" applyFont="1" applyBorder="1">
      <alignment vertical="center"/>
    </xf>
    <xf numFmtId="0" fontId="3" fillId="0" borderId="20" xfId="0" applyFont="1" applyBorder="1" applyAlignment="1">
      <alignment horizontal="left" vertical="center" shrinkToFit="1"/>
    </xf>
    <xf numFmtId="0" fontId="36" fillId="0" borderId="47" xfId="19" applyFont="1" applyBorder="1"/>
    <xf numFmtId="179" fontId="36" fillId="0" borderId="47" xfId="19" applyNumberFormat="1" applyFont="1" applyBorder="1"/>
    <xf numFmtId="179" fontId="36" fillId="0" borderId="43" xfId="19" applyNumberFormat="1" applyFont="1" applyBorder="1"/>
    <xf numFmtId="179" fontId="36" fillId="0" borderId="63" xfId="19" applyNumberFormat="1" applyFont="1" applyBorder="1"/>
    <xf numFmtId="0" fontId="22" fillId="0" borderId="20" xfId="0" applyFont="1" applyBorder="1" applyAlignment="1">
      <alignment horizontal="center" vertical="center" shrinkToFit="1"/>
    </xf>
    <xf numFmtId="0" fontId="40" fillId="0" borderId="21" xfId="0" applyFont="1" applyBorder="1" applyAlignment="1">
      <alignment vertical="center" shrinkToFit="1"/>
    </xf>
    <xf numFmtId="0" fontId="22" fillId="0" borderId="17" xfId="0" applyFont="1" applyBorder="1">
      <alignment vertical="center"/>
    </xf>
    <xf numFmtId="0" fontId="42" fillId="0" borderId="64" xfId="0" applyFont="1" applyBorder="1">
      <alignment vertical="center"/>
    </xf>
    <xf numFmtId="0" fontId="40" fillId="0" borderId="69" xfId="0" applyFont="1" applyBorder="1" applyAlignment="1">
      <alignment vertical="center" shrinkToFit="1"/>
    </xf>
    <xf numFmtId="0" fontId="22" fillId="0" borderId="69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 shrinkToFit="1"/>
    </xf>
    <xf numFmtId="0" fontId="40" fillId="0" borderId="68" xfId="0" applyFont="1" applyBorder="1" applyAlignment="1">
      <alignment horizontal="left"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86" xfId="0" applyFont="1" applyBorder="1" applyAlignment="1">
      <alignment vertical="center" shrinkToFit="1"/>
    </xf>
    <xf numFmtId="0" fontId="40" fillId="0" borderId="23" xfId="0" applyFont="1" applyBorder="1" applyAlignment="1">
      <alignment vertical="center" shrinkToFit="1"/>
    </xf>
    <xf numFmtId="0" fontId="40" fillId="0" borderId="86" xfId="0" applyFont="1" applyBorder="1" applyAlignment="1">
      <alignment vertical="center" shrinkToFit="1"/>
    </xf>
    <xf numFmtId="0" fontId="41" fillId="0" borderId="0" xfId="0" applyFont="1">
      <alignment vertical="center"/>
    </xf>
    <xf numFmtId="179" fontId="36" fillId="0" borderId="40" xfId="19" applyNumberFormat="1" applyFont="1" applyBorder="1" applyAlignment="1">
      <alignment vertical="center"/>
    </xf>
    <xf numFmtId="179" fontId="36" fillId="0" borderId="37" xfId="19" applyNumberFormat="1" applyFont="1" applyBorder="1" applyAlignment="1">
      <alignment vertical="center"/>
    </xf>
    <xf numFmtId="180" fontId="36" fillId="0" borderId="40" xfId="19" applyNumberFormat="1" applyFont="1" applyBorder="1" applyAlignment="1">
      <alignment vertical="center"/>
    </xf>
    <xf numFmtId="0" fontId="36" fillId="0" borderId="37" xfId="19" applyFont="1" applyBorder="1" applyAlignment="1">
      <alignment vertical="center"/>
    </xf>
    <xf numFmtId="0" fontId="36" fillId="0" borderId="66" xfId="19" applyFont="1" applyBorder="1" applyAlignment="1">
      <alignment vertical="center"/>
    </xf>
    <xf numFmtId="180" fontId="36" fillId="0" borderId="37" xfId="19" applyNumberFormat="1" applyFont="1" applyBorder="1" applyAlignment="1">
      <alignment vertical="center"/>
    </xf>
    <xf numFmtId="0" fontId="36" fillId="0" borderId="65" xfId="19" applyFont="1" applyBorder="1" applyAlignment="1">
      <alignment vertical="center"/>
    </xf>
    <xf numFmtId="179" fontId="36" fillId="0" borderId="39" xfId="19" applyNumberFormat="1" applyFont="1" applyBorder="1" applyAlignment="1">
      <alignment vertical="center"/>
    </xf>
    <xf numFmtId="0" fontId="36" fillId="0" borderId="49" xfId="19" applyFont="1" applyBorder="1" applyAlignment="1">
      <alignment vertical="center"/>
    </xf>
    <xf numFmtId="180" fontId="36" fillId="0" borderId="39" xfId="19" applyNumberFormat="1" applyFont="1" applyBorder="1" applyAlignment="1">
      <alignment vertical="center"/>
    </xf>
    <xf numFmtId="0" fontId="36" fillId="0" borderId="34" xfId="19" applyFont="1" applyBorder="1" applyAlignment="1">
      <alignment vertical="center"/>
    </xf>
    <xf numFmtId="0" fontId="36" fillId="0" borderId="39" xfId="19" applyFont="1" applyBorder="1" applyAlignment="1">
      <alignment vertical="center"/>
    </xf>
    <xf numFmtId="180" fontId="36" fillId="0" borderId="34" xfId="19" applyNumberFormat="1" applyFont="1" applyBorder="1" applyAlignment="1">
      <alignment vertical="center"/>
    </xf>
    <xf numFmtId="0" fontId="36" fillId="0" borderId="62" xfId="19" applyFont="1" applyBorder="1" applyAlignment="1">
      <alignment vertical="center"/>
    </xf>
    <xf numFmtId="0" fontId="22" fillId="0" borderId="54" xfId="0" applyFont="1" applyBorder="1">
      <alignment vertical="center"/>
    </xf>
    <xf numFmtId="0" fontId="41" fillId="0" borderId="69" xfId="0" applyFont="1" applyBorder="1" applyAlignment="1">
      <alignment vertical="center" shrinkToFit="1"/>
    </xf>
    <xf numFmtId="178" fontId="33" fillId="31" borderId="83" xfId="0" applyNumberFormat="1" applyFont="1" applyFill="1" applyBorder="1" applyAlignment="1">
      <alignment vertical="center" wrapText="1"/>
    </xf>
    <xf numFmtId="178" fontId="33" fillId="31" borderId="70" xfId="0" applyNumberFormat="1" applyFont="1" applyFill="1" applyBorder="1" applyAlignment="1">
      <alignment vertical="center" wrapText="1"/>
    </xf>
    <xf numFmtId="178" fontId="33" fillId="31" borderId="84" xfId="0" applyNumberFormat="1" applyFont="1" applyFill="1" applyBorder="1" applyAlignment="1">
      <alignment vertical="center" wrapText="1"/>
    </xf>
    <xf numFmtId="0" fontId="41" fillId="0" borderId="69" xfId="0" applyFont="1" applyBorder="1">
      <alignment vertical="center"/>
    </xf>
    <xf numFmtId="0" fontId="3" fillId="0" borderId="56" xfId="0" applyFont="1" applyBorder="1" applyAlignment="1">
      <alignment vertical="center" shrinkToFit="1"/>
    </xf>
    <xf numFmtId="9" fontId="41" fillId="0" borderId="69" xfId="44" applyFont="1" applyBorder="1" applyAlignment="1">
      <alignment vertical="center"/>
    </xf>
    <xf numFmtId="9" fontId="41" fillId="0" borderId="21" xfId="44" applyFont="1" applyBorder="1" applyAlignment="1">
      <alignment vertical="center"/>
    </xf>
    <xf numFmtId="0" fontId="21" fillId="0" borderId="21" xfId="0" applyFont="1" applyBorder="1" applyAlignment="1">
      <alignment vertical="center" shrinkToFit="1"/>
    </xf>
    <xf numFmtId="0" fontId="22" fillId="0" borderId="64" xfId="0" applyFont="1" applyBorder="1" applyAlignment="1">
      <alignment horizontal="left" vertical="center" shrinkToFit="1"/>
    </xf>
    <xf numFmtId="0" fontId="22" fillId="0" borderId="68" xfId="0" applyFont="1" applyBorder="1" applyAlignment="1">
      <alignment horizontal="center" vertical="center" shrinkToFit="1"/>
    </xf>
    <xf numFmtId="0" fontId="21" fillId="0" borderId="69" xfId="0" applyFont="1" applyBorder="1" applyAlignment="1">
      <alignment vertical="center" shrinkToFit="1"/>
    </xf>
    <xf numFmtId="9" fontId="22" fillId="0" borderId="0" xfId="44" applyFont="1">
      <alignment vertical="center"/>
    </xf>
    <xf numFmtId="9" fontId="22" fillId="0" borderId="21" xfId="44" applyFont="1" applyBorder="1" applyAlignment="1">
      <alignment vertical="center"/>
    </xf>
    <xf numFmtId="0" fontId="36" fillId="0" borderId="89" xfId="19" applyFont="1" applyBorder="1"/>
    <xf numFmtId="0" fontId="36" fillId="0" borderId="90" xfId="19" applyFont="1" applyBorder="1"/>
    <xf numFmtId="9" fontId="22" fillId="0" borderId="20" xfId="44" applyFont="1" applyFill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vertical="top" shrinkToFit="1"/>
    </xf>
    <xf numFmtId="0" fontId="22" fillId="0" borderId="69" xfId="0" applyFont="1" applyBorder="1" applyAlignment="1">
      <alignment vertical="top" shrinkToFit="1"/>
    </xf>
    <xf numFmtId="0" fontId="33" fillId="0" borderId="88" xfId="19" applyFont="1" applyBorder="1" applyAlignment="1">
      <alignment horizontal="center"/>
    </xf>
    <xf numFmtId="0" fontId="33" fillId="0" borderId="70" xfId="19" applyFont="1" applyBorder="1" applyAlignment="1">
      <alignment horizontal="center"/>
    </xf>
    <xf numFmtId="0" fontId="33" fillId="0" borderId="82" xfId="19" applyFont="1" applyBorder="1" applyAlignment="1">
      <alignment horizontal="center"/>
    </xf>
    <xf numFmtId="0" fontId="33" fillId="0" borderId="54" xfId="19" applyFont="1" applyBorder="1" applyAlignment="1">
      <alignment horizontal="center"/>
    </xf>
    <xf numFmtId="0" fontId="33" fillId="0" borderId="0" xfId="19" applyFont="1" applyAlignment="1">
      <alignment horizontal="center"/>
    </xf>
    <xf numFmtId="0" fontId="33" fillId="0" borderId="53" xfId="19" applyFont="1" applyBorder="1" applyAlignment="1">
      <alignment horizontal="center"/>
    </xf>
    <xf numFmtId="0" fontId="33" fillId="0" borderId="66" xfId="19" applyFont="1" applyBorder="1" applyAlignment="1">
      <alignment horizontal="center"/>
    </xf>
    <xf numFmtId="0" fontId="33" fillId="0" borderId="80" xfId="19" applyFont="1" applyBorder="1" applyAlignment="1">
      <alignment horizontal="center"/>
    </xf>
    <xf numFmtId="0" fontId="33" fillId="0" borderId="81" xfId="19" applyFont="1" applyBorder="1" applyAlignment="1">
      <alignment horizontal="center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178" fontId="33" fillId="0" borderId="62" xfId="0" applyNumberFormat="1" applyFont="1" applyBorder="1" applyAlignment="1">
      <alignment horizontal="center" vertical="center" wrapText="1"/>
    </xf>
    <xf numFmtId="178" fontId="33" fillId="0" borderId="59" xfId="0" applyNumberFormat="1" applyFont="1" applyBorder="1" applyAlignment="1">
      <alignment horizontal="center" vertical="center" wrapText="1"/>
    </xf>
    <xf numFmtId="0" fontId="45" fillId="32" borderId="54" xfId="0" applyFont="1" applyFill="1" applyBorder="1" applyAlignment="1">
      <alignment horizontal="center" vertical="center"/>
    </xf>
    <xf numFmtId="0" fontId="45" fillId="3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0" borderId="0" xfId="19" applyFont="1" applyAlignment="1">
      <alignment horizontal="left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8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top" shrinkToFit="1"/>
    </xf>
    <xf numFmtId="0" fontId="43" fillId="0" borderId="55" xfId="0" applyFont="1" applyBorder="1" applyAlignment="1">
      <alignment horizontal="center" vertical="top" shrinkToFit="1"/>
    </xf>
    <xf numFmtId="0" fontId="43" fillId="0" borderId="87" xfId="0" applyFont="1" applyBorder="1" applyAlignment="1">
      <alignment horizontal="center" vertical="top" shrinkToFit="1"/>
    </xf>
    <xf numFmtId="0" fontId="43" fillId="0" borderId="54" xfId="0" applyFont="1" applyBorder="1" applyAlignment="1">
      <alignment horizontal="center" vertical="top" shrinkToFit="1"/>
    </xf>
    <xf numFmtId="0" fontId="43" fillId="0" borderId="0" xfId="0" applyFont="1" applyAlignment="1">
      <alignment horizontal="center" vertical="top" shrinkToFit="1"/>
    </xf>
    <xf numFmtId="0" fontId="43" fillId="0" borderId="53" xfId="0" applyFont="1" applyBorder="1" applyAlignment="1">
      <alignment horizontal="center" vertical="top" shrinkToFit="1"/>
    </xf>
    <xf numFmtId="0" fontId="43" fillId="0" borderId="66" xfId="0" applyFont="1" applyBorder="1" applyAlignment="1">
      <alignment horizontal="center" vertical="top" shrinkToFit="1"/>
    </xf>
    <xf numFmtId="0" fontId="43" fillId="0" borderId="80" xfId="0" applyFont="1" applyBorder="1" applyAlignment="1">
      <alignment horizontal="center" vertical="top" shrinkToFit="1"/>
    </xf>
    <xf numFmtId="0" fontId="43" fillId="0" borderId="81" xfId="0" applyFont="1" applyBorder="1" applyAlignment="1">
      <alignment horizontal="center" vertical="top" shrinkToFit="1"/>
    </xf>
    <xf numFmtId="178" fontId="44" fillId="31" borderId="46" xfId="0" applyNumberFormat="1" applyFont="1" applyFill="1" applyBorder="1" applyAlignment="1">
      <alignment horizontal="right" vertical="center" wrapText="1"/>
    </xf>
    <xf numFmtId="178" fontId="44" fillId="31" borderId="0" xfId="0" applyNumberFormat="1" applyFont="1" applyFill="1" applyAlignment="1">
      <alignment horizontal="right" vertical="center" wrapText="1"/>
    </xf>
    <xf numFmtId="178" fontId="44" fillId="31" borderId="57" xfId="0" applyNumberFormat="1" applyFont="1" applyFill="1" applyBorder="1" applyAlignment="1">
      <alignment horizontal="right" vertical="center" wrapText="1"/>
    </xf>
    <xf numFmtId="178" fontId="44" fillId="31" borderId="65" xfId="0" applyNumberFormat="1" applyFont="1" applyFill="1" applyBorder="1" applyAlignment="1">
      <alignment horizontal="right" vertical="center" wrapText="1"/>
    </xf>
    <xf numFmtId="178" fontId="44" fillId="31" borderId="80" xfId="0" applyNumberFormat="1" applyFont="1" applyFill="1" applyBorder="1" applyAlignment="1">
      <alignment horizontal="right" vertical="center" wrapText="1"/>
    </xf>
    <xf numFmtId="178" fontId="44" fillId="31" borderId="85" xfId="0" applyNumberFormat="1" applyFont="1" applyFill="1" applyBorder="1" applyAlignment="1">
      <alignment horizontal="right" vertical="center" wrapText="1"/>
    </xf>
    <xf numFmtId="178" fontId="33" fillId="0" borderId="91" xfId="0" applyNumberFormat="1" applyFont="1" applyBorder="1" applyAlignment="1">
      <alignment horizontal="center" vertical="center" wrapText="1"/>
    </xf>
    <xf numFmtId="178" fontId="33" fillId="0" borderId="60" xfId="0" applyNumberFormat="1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top" shrinkToFit="1"/>
    </xf>
    <xf numFmtId="0" fontId="43" fillId="0" borderId="58" xfId="0" applyFont="1" applyBorder="1" applyAlignment="1">
      <alignment horizontal="center" vertical="top" shrinkToFit="1"/>
    </xf>
    <xf numFmtId="0" fontId="43" fillId="0" borderId="46" xfId="0" applyFont="1" applyBorder="1" applyAlignment="1">
      <alignment horizontal="center" vertical="top" shrinkToFit="1"/>
    </xf>
    <xf numFmtId="0" fontId="43" fillId="0" borderId="57" xfId="0" applyFont="1" applyBorder="1" applyAlignment="1">
      <alignment horizontal="center" vertical="top" shrinkToFit="1"/>
    </xf>
    <xf numFmtId="0" fontId="43" fillId="0" borderId="65" xfId="0" applyFont="1" applyBorder="1" applyAlignment="1">
      <alignment horizontal="center" vertical="top" shrinkToFit="1"/>
    </xf>
    <xf numFmtId="0" fontId="43" fillId="0" borderId="85" xfId="0" applyFont="1" applyBorder="1" applyAlignment="1">
      <alignment horizontal="center" vertical="top" shrinkToFi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1" fillId="0" borderId="77" xfId="0" applyFont="1" applyBorder="1" applyAlignment="1">
      <alignment horizontal="left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9" fontId="41" fillId="0" borderId="21" xfId="44" applyFont="1" applyBorder="1" applyAlignment="1">
      <alignment horizontal="left" vertical="center"/>
    </xf>
    <xf numFmtId="9" fontId="41" fillId="0" borderId="24" xfId="44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57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4" xfId="0" applyFont="1" applyBorder="1" applyAlignment="1">
      <alignment horizontal="left" vertical="center" shrinkToFit="1"/>
    </xf>
    <xf numFmtId="0" fontId="21" fillId="0" borderId="0" xfId="0" applyFont="1" applyAlignment="1">
      <alignment horizontal="right" vertical="top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30" xfId="0" applyFont="1" applyBorder="1" applyAlignment="1">
      <alignment horizontal="center" vertical="center" wrapText="1" shrinkToFit="1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178" fontId="46" fillId="31" borderId="46" xfId="0" applyNumberFormat="1" applyFont="1" applyFill="1" applyBorder="1" applyAlignment="1">
      <alignment vertical="center" wrapText="1"/>
    </xf>
    <xf numFmtId="178" fontId="46" fillId="31" borderId="0" xfId="0" applyNumberFormat="1" applyFont="1" applyFill="1" applyAlignment="1">
      <alignment vertical="center" wrapText="1"/>
    </xf>
    <xf numFmtId="178" fontId="46" fillId="31" borderId="57" xfId="0" applyNumberFormat="1" applyFont="1" applyFill="1" applyBorder="1" applyAlignment="1">
      <alignment vertical="center" wrapText="1"/>
    </xf>
    <xf numFmtId="0" fontId="46" fillId="0" borderId="43" xfId="0" applyFont="1" applyBorder="1" applyAlignment="1">
      <alignment horizontal="center" vertical="center" shrinkToFit="1"/>
    </xf>
    <xf numFmtId="0" fontId="46" fillId="0" borderId="55" xfId="0" applyFont="1" applyBorder="1" applyAlignment="1">
      <alignment horizontal="center" vertical="center" shrinkToFit="1"/>
    </xf>
    <xf numFmtId="0" fontId="22" fillId="0" borderId="0" xfId="19" applyFont="1"/>
    <xf numFmtId="0" fontId="47" fillId="32" borderId="54" xfId="0" applyFont="1" applyFill="1" applyBorder="1" applyAlignment="1">
      <alignment horizontal="center" vertical="center"/>
    </xf>
    <xf numFmtId="0" fontId="48" fillId="32" borderId="0" xfId="0" applyFont="1" applyFill="1" applyAlignment="1">
      <alignment horizontal="center" vertical="center"/>
    </xf>
    <xf numFmtId="0" fontId="48" fillId="32" borderId="57" xfId="0" applyFont="1" applyFill="1" applyBorder="1" applyAlignment="1">
      <alignment horizontal="center" vertical="center"/>
    </xf>
    <xf numFmtId="0" fontId="49" fillId="27" borderId="54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50" fillId="33" borderId="54" xfId="0" applyFont="1" applyFill="1" applyBorder="1" applyAlignment="1">
      <alignment horizontal="center" vertical="center" shrinkToFit="1"/>
    </xf>
    <xf numFmtId="0" fontId="51" fillId="33" borderId="0" xfId="0" applyFont="1" applyFill="1" applyAlignment="1">
      <alignment horizontal="center" vertical="center" shrinkToFit="1"/>
    </xf>
    <xf numFmtId="0" fontId="51" fillId="33" borderId="57" xfId="0" applyFont="1" applyFill="1" applyBorder="1" applyAlignment="1">
      <alignment horizontal="center" vertical="center" shrinkToFit="1"/>
    </xf>
    <xf numFmtId="0" fontId="52" fillId="32" borderId="54" xfId="0" applyFont="1" applyFill="1" applyBorder="1" applyAlignment="1">
      <alignment horizontal="center" vertical="center" shrinkToFit="1"/>
    </xf>
    <xf numFmtId="0" fontId="52" fillId="32" borderId="0" xfId="0" applyFont="1" applyFill="1" applyAlignment="1">
      <alignment horizontal="center" vertical="center" shrinkToFit="1"/>
    </xf>
    <xf numFmtId="0" fontId="53" fillId="26" borderId="54" xfId="0" applyFont="1" applyFill="1" applyBorder="1" applyAlignment="1">
      <alignment horizontal="center" vertical="center" shrinkToFit="1"/>
    </xf>
    <xf numFmtId="0" fontId="53" fillId="26" borderId="0" xfId="0" applyFont="1" applyFill="1" applyAlignment="1">
      <alignment horizontal="center" vertical="center" shrinkToFit="1"/>
    </xf>
    <xf numFmtId="0" fontId="53" fillId="26" borderId="57" xfId="0" applyFont="1" applyFill="1" applyBorder="1" applyAlignment="1">
      <alignment horizontal="center" vertical="center" shrinkToFit="1"/>
    </xf>
    <xf numFmtId="0" fontId="54" fillId="34" borderId="54" xfId="0" applyFont="1" applyFill="1" applyBorder="1" applyAlignment="1">
      <alignment horizontal="center" vertical="center" shrinkToFit="1"/>
    </xf>
    <xf numFmtId="0" fontId="54" fillId="34" borderId="0" xfId="0" applyFont="1" applyFill="1" applyAlignment="1">
      <alignment horizontal="center" vertical="center" shrinkToFit="1"/>
    </xf>
    <xf numFmtId="0" fontId="46" fillId="0" borderId="54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178" fontId="55" fillId="31" borderId="0" xfId="0" applyNumberFormat="1" applyFont="1" applyFill="1" applyAlignment="1">
      <alignment horizontal="right" vertical="center" wrapText="1"/>
    </xf>
    <xf numFmtId="178" fontId="55" fillId="31" borderId="57" xfId="0" applyNumberFormat="1" applyFont="1" applyFill="1" applyBorder="1" applyAlignment="1">
      <alignment horizontal="right" vertical="center" wrapText="1"/>
    </xf>
    <xf numFmtId="0" fontId="46" fillId="0" borderId="50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6" fillId="0" borderId="51" xfId="0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56" fillId="0" borderId="43" xfId="0" applyFont="1" applyBorder="1" applyAlignment="1">
      <alignment horizontal="center" vertical="center" shrinkToFit="1"/>
    </xf>
    <xf numFmtId="0" fontId="56" fillId="0" borderId="55" xfId="0" applyFont="1" applyBorder="1" applyAlignment="1">
      <alignment horizontal="center" vertical="center" shrinkToFit="1"/>
    </xf>
    <xf numFmtId="0" fontId="56" fillId="0" borderId="87" xfId="0" applyFont="1" applyBorder="1" applyAlignment="1">
      <alignment horizontal="center" vertical="center" shrinkToFit="1"/>
    </xf>
    <xf numFmtId="0" fontId="57" fillId="27" borderId="54" xfId="0" applyFont="1" applyFill="1" applyBorder="1" applyAlignment="1">
      <alignment horizontal="center" vertical="center"/>
    </xf>
    <xf numFmtId="0" fontId="57" fillId="27" borderId="0" xfId="0" applyFont="1" applyFill="1" applyAlignment="1">
      <alignment horizontal="center" vertical="center"/>
    </xf>
    <xf numFmtId="0" fontId="57" fillId="27" borderId="57" xfId="0" applyFont="1" applyFill="1" applyBorder="1" applyAlignment="1">
      <alignment horizontal="center" vertical="center"/>
    </xf>
    <xf numFmtId="0" fontId="47" fillId="33" borderId="54" xfId="0" applyFont="1" applyFill="1" applyBorder="1" applyAlignment="1">
      <alignment horizontal="center" vertical="center"/>
    </xf>
    <xf numFmtId="0" fontId="48" fillId="33" borderId="0" xfId="0" applyFont="1" applyFill="1" applyAlignment="1">
      <alignment horizontal="center" vertical="center"/>
    </xf>
    <xf numFmtId="0" fontId="58" fillId="26" borderId="54" xfId="0" applyFont="1" applyFill="1" applyBorder="1" applyAlignment="1">
      <alignment horizontal="center" vertical="center"/>
    </xf>
    <xf numFmtId="0" fontId="58" fillId="26" borderId="0" xfId="0" applyFont="1" applyFill="1" applyAlignment="1">
      <alignment horizontal="center" vertical="center"/>
    </xf>
    <xf numFmtId="0" fontId="50" fillId="35" borderId="54" xfId="0" applyFont="1" applyFill="1" applyBorder="1" applyAlignment="1">
      <alignment horizontal="center" vertical="center"/>
    </xf>
    <xf numFmtId="0" fontId="51" fillId="35" borderId="0" xfId="0" applyFont="1" applyFill="1" applyAlignment="1">
      <alignment horizontal="center" vertical="center"/>
    </xf>
    <xf numFmtId="0" fontId="51" fillId="35" borderId="53" xfId="0" applyFont="1" applyFill="1" applyBorder="1" applyAlignment="1">
      <alignment horizontal="center" vertical="center"/>
    </xf>
    <xf numFmtId="0" fontId="59" fillId="29" borderId="54" xfId="0" applyFont="1" applyFill="1" applyBorder="1" applyAlignment="1">
      <alignment horizontal="center" vertical="center" shrinkToFit="1"/>
    </xf>
    <xf numFmtId="0" fontId="60" fillId="29" borderId="0" xfId="0" applyFont="1" applyFill="1" applyAlignment="1">
      <alignment horizontal="center" vertical="center" shrinkToFit="1"/>
    </xf>
    <xf numFmtId="0" fontId="60" fillId="29" borderId="57" xfId="0" applyFont="1" applyFill="1" applyBorder="1" applyAlignment="1">
      <alignment horizontal="center" vertical="center" shrinkToFit="1"/>
    </xf>
    <xf numFmtId="0" fontId="61" fillId="26" borderId="54" xfId="0" applyFont="1" applyFill="1" applyBorder="1" applyAlignment="1">
      <alignment horizontal="center" vertical="center" shrinkToFit="1"/>
    </xf>
    <xf numFmtId="0" fontId="62" fillId="26" borderId="0" xfId="0" applyFont="1" applyFill="1" applyAlignment="1">
      <alignment horizontal="center" vertical="center" shrinkToFit="1"/>
    </xf>
    <xf numFmtId="0" fontId="63" fillId="29" borderId="54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center" vertical="center"/>
    </xf>
    <xf numFmtId="0" fontId="63" fillId="27" borderId="54" xfId="0" applyFont="1" applyFill="1" applyBorder="1" applyAlignment="1">
      <alignment horizontal="center" vertical="center" shrinkToFit="1"/>
    </xf>
    <xf numFmtId="0" fontId="63" fillId="27" borderId="0" xfId="0" applyFont="1" applyFill="1" applyAlignment="1">
      <alignment horizontal="center" vertical="center" shrinkToFit="1"/>
    </xf>
    <xf numFmtId="0" fontId="63" fillId="27" borderId="53" xfId="0" applyFont="1" applyFill="1" applyBorder="1" applyAlignment="1">
      <alignment horizontal="center" vertical="center" shrinkToFit="1"/>
    </xf>
    <xf numFmtId="0" fontId="64" fillId="34" borderId="0" xfId="0" applyFont="1" applyFill="1" applyAlignment="1">
      <alignment horizontal="center" vertical="center" shrinkToFit="1"/>
    </xf>
    <xf numFmtId="0" fontId="64" fillId="34" borderId="57" xfId="0" applyFont="1" applyFill="1" applyBorder="1" applyAlignment="1">
      <alignment horizontal="center" vertical="center" shrinkToFit="1"/>
    </xf>
    <xf numFmtId="0" fontId="53" fillId="31" borderId="54" xfId="0" applyFont="1" applyFill="1" applyBorder="1" applyAlignment="1">
      <alignment horizontal="center" vertical="center" shrinkToFit="1"/>
    </xf>
    <xf numFmtId="0" fontId="53" fillId="31" borderId="0" xfId="0" applyFont="1" applyFill="1" applyAlignment="1">
      <alignment horizontal="center" vertical="center" shrinkToFit="1"/>
    </xf>
    <xf numFmtId="44" fontId="47" fillId="32" borderId="54" xfId="43" applyFont="1" applyFill="1" applyBorder="1" applyAlignment="1">
      <alignment horizontal="center" vertical="center" shrinkToFit="1"/>
    </xf>
    <xf numFmtId="44" fontId="48" fillId="32" borderId="0" xfId="43" applyFont="1" applyFill="1" applyBorder="1" applyAlignment="1">
      <alignment horizontal="center" vertical="center" shrinkToFit="1"/>
    </xf>
    <xf numFmtId="0" fontId="49" fillId="25" borderId="54" xfId="0" applyFont="1" applyFill="1" applyBorder="1" applyAlignment="1">
      <alignment horizontal="center" vertical="center" shrinkToFit="1"/>
    </xf>
    <xf numFmtId="0" fontId="49" fillId="25" borderId="0" xfId="0" applyFont="1" applyFill="1" applyAlignment="1">
      <alignment horizontal="center" vertical="center" shrinkToFit="1"/>
    </xf>
    <xf numFmtId="0" fontId="49" fillId="25" borderId="53" xfId="0" applyFont="1" applyFill="1" applyBorder="1" applyAlignment="1">
      <alignment horizontal="center" vertical="center" shrinkToFit="1"/>
    </xf>
    <xf numFmtId="0" fontId="46" fillId="0" borderId="56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shrinkToFit="1"/>
    </xf>
    <xf numFmtId="0" fontId="55" fillId="41" borderId="50" xfId="0" applyFont="1" applyFill="1" applyBorder="1" applyAlignment="1">
      <alignment horizontal="center" vertical="center" shrinkToFit="1"/>
    </xf>
    <xf numFmtId="0" fontId="55" fillId="41" borderId="59" xfId="0" applyFont="1" applyFill="1" applyBorder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46" fillId="0" borderId="46" xfId="0" applyFont="1" applyBorder="1" applyAlignment="1">
      <alignment horizontal="center" vertical="center" shrinkToFit="1"/>
    </xf>
    <xf numFmtId="0" fontId="46" fillId="0" borderId="57" xfId="0" applyFont="1" applyBorder="1" applyAlignment="1">
      <alignment horizontal="center" vertical="center" shrinkToFit="1"/>
    </xf>
    <xf numFmtId="0" fontId="56" fillId="0" borderId="54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6" fillId="0" borderId="53" xfId="0" applyFont="1" applyBorder="1" applyAlignment="1">
      <alignment horizontal="center" vertical="center" shrinkToFit="1"/>
    </xf>
    <xf numFmtId="0" fontId="65" fillId="26" borderId="46" xfId="0" applyFont="1" applyFill="1" applyBorder="1" applyAlignment="1">
      <alignment horizontal="center" vertical="center"/>
    </xf>
    <xf numFmtId="0" fontId="65" fillId="26" borderId="0" xfId="0" applyFont="1" applyFill="1" applyAlignment="1">
      <alignment horizontal="center" vertical="center"/>
    </xf>
    <xf numFmtId="0" fontId="65" fillId="26" borderId="57" xfId="0" applyFont="1" applyFill="1" applyBorder="1" applyAlignment="1">
      <alignment horizontal="center" vertical="center"/>
    </xf>
    <xf numFmtId="0" fontId="45" fillId="35" borderId="0" xfId="0" applyFont="1" applyFill="1" applyAlignment="1">
      <alignment horizontal="center" vertical="center"/>
    </xf>
    <xf numFmtId="0" fontId="66" fillId="35" borderId="0" xfId="0" applyFont="1" applyFill="1" applyAlignment="1">
      <alignment horizontal="center" vertical="center"/>
    </xf>
    <xf numFmtId="0" fontId="66" fillId="35" borderId="57" xfId="0" applyFont="1" applyFill="1" applyBorder="1" applyAlignment="1">
      <alignment horizontal="center" vertical="center"/>
    </xf>
    <xf numFmtId="0" fontId="67" fillId="36" borderId="54" xfId="0" applyFont="1" applyFill="1" applyBorder="1" applyAlignment="1">
      <alignment horizontal="center" vertical="center"/>
    </xf>
    <xf numFmtId="0" fontId="68" fillId="36" borderId="0" xfId="0" applyFont="1" applyFill="1" applyAlignment="1">
      <alignment horizontal="center" vertical="center"/>
    </xf>
    <xf numFmtId="0" fontId="68" fillId="36" borderId="57" xfId="0" applyFont="1" applyFill="1" applyBorder="1" applyAlignment="1">
      <alignment horizontal="center" vertical="center"/>
    </xf>
    <xf numFmtId="0" fontId="49" fillId="31" borderId="54" xfId="0" applyFont="1" applyFill="1" applyBorder="1" applyAlignment="1">
      <alignment horizontal="center" vertical="center"/>
    </xf>
    <xf numFmtId="0" fontId="69" fillId="31" borderId="0" xfId="0" applyFont="1" applyFill="1" applyAlignment="1">
      <alignment horizontal="center" vertical="center"/>
    </xf>
    <xf numFmtId="0" fontId="69" fillId="31" borderId="57" xfId="0" applyFont="1" applyFill="1" applyBorder="1" applyAlignment="1">
      <alignment horizontal="center" vertical="center"/>
    </xf>
    <xf numFmtId="0" fontId="58" fillId="26" borderId="53" xfId="0" applyFont="1" applyFill="1" applyBorder="1" applyAlignment="1">
      <alignment horizontal="center" vertical="center"/>
    </xf>
    <xf numFmtId="0" fontId="22" fillId="0" borderId="0" xfId="19" applyFont="1" applyAlignment="1">
      <alignment horizontal="center" vertical="center"/>
    </xf>
    <xf numFmtId="0" fontId="45" fillId="32" borderId="46" xfId="0" applyFont="1" applyFill="1" applyBorder="1" applyAlignment="1">
      <alignment horizontal="center" vertical="center" shrinkToFit="1"/>
    </xf>
    <xf numFmtId="0" fontId="66" fillId="32" borderId="0" xfId="0" applyFont="1" applyFill="1" applyAlignment="1">
      <alignment horizontal="center" vertical="center" shrinkToFit="1"/>
    </xf>
    <xf numFmtId="0" fontId="66" fillId="32" borderId="57" xfId="0" applyFont="1" applyFill="1" applyBorder="1" applyAlignment="1">
      <alignment horizontal="center" vertical="center" shrinkToFit="1"/>
    </xf>
    <xf numFmtId="0" fontId="70" fillId="34" borderId="0" xfId="0" applyFont="1" applyFill="1" applyAlignment="1">
      <alignment horizontal="center" vertical="center" shrinkToFit="1"/>
    </xf>
    <xf numFmtId="0" fontId="71" fillId="34" borderId="0" xfId="0" applyFont="1" applyFill="1" applyAlignment="1">
      <alignment horizontal="center" vertical="center" shrinkToFit="1"/>
    </xf>
    <xf numFmtId="0" fontId="71" fillId="34" borderId="57" xfId="0" applyFont="1" applyFill="1" applyBorder="1" applyAlignment="1">
      <alignment horizontal="center" vertical="center" shrinkToFit="1"/>
    </xf>
    <xf numFmtId="0" fontId="72" fillId="25" borderId="54" xfId="0" applyFont="1" applyFill="1" applyBorder="1" applyAlignment="1">
      <alignment horizontal="center" vertical="center" shrinkToFit="1"/>
    </xf>
    <xf numFmtId="0" fontId="72" fillId="25" borderId="0" xfId="0" applyFont="1" applyFill="1" applyAlignment="1">
      <alignment horizontal="center" vertical="center" shrinkToFit="1"/>
    </xf>
    <xf numFmtId="0" fontId="72" fillId="25" borderId="57" xfId="0" applyFont="1" applyFill="1" applyBorder="1" applyAlignment="1">
      <alignment horizontal="center" vertical="center" shrinkToFit="1"/>
    </xf>
    <xf numFmtId="0" fontId="73" fillId="34" borderId="54" xfId="0" applyFont="1" applyFill="1" applyBorder="1" applyAlignment="1">
      <alignment horizontal="center" vertical="center" shrinkToFit="1"/>
    </xf>
    <xf numFmtId="0" fontId="74" fillId="34" borderId="0" xfId="0" applyFont="1" applyFill="1" applyAlignment="1">
      <alignment horizontal="center" vertical="center" shrinkToFit="1"/>
    </xf>
    <xf numFmtId="0" fontId="74" fillId="34" borderId="57" xfId="0" applyFont="1" applyFill="1" applyBorder="1" applyAlignment="1">
      <alignment horizontal="center" vertical="center" shrinkToFit="1"/>
    </xf>
    <xf numFmtId="0" fontId="63" fillId="29" borderId="53" xfId="0" applyFont="1" applyFill="1" applyBorder="1" applyAlignment="1">
      <alignment horizontal="center" vertical="center"/>
    </xf>
    <xf numFmtId="0" fontId="75" fillId="28" borderId="46" xfId="0" applyFont="1" applyFill="1" applyBorder="1" applyAlignment="1">
      <alignment horizontal="center" vertical="center" shrinkToFit="1"/>
    </xf>
    <xf numFmtId="0" fontId="76" fillId="28" borderId="0" xfId="0" applyFont="1" applyFill="1" applyAlignment="1">
      <alignment horizontal="center" vertical="center" shrinkToFit="1"/>
    </xf>
    <xf numFmtId="0" fontId="76" fillId="28" borderId="57" xfId="0" applyFont="1" applyFill="1" applyBorder="1" applyAlignment="1">
      <alignment horizontal="center" vertical="center" shrinkToFit="1"/>
    </xf>
    <xf numFmtId="0" fontId="49" fillId="27" borderId="0" xfId="0" applyFont="1" applyFill="1" applyAlignment="1">
      <alignment horizontal="center" vertical="center" shrinkToFit="1"/>
    </xf>
    <xf numFmtId="0" fontId="49" fillId="27" borderId="57" xfId="0" applyFont="1" applyFill="1" applyBorder="1" applyAlignment="1">
      <alignment horizontal="center" vertical="center" shrinkToFit="1"/>
    </xf>
    <xf numFmtId="0" fontId="77" fillId="26" borderId="54" xfId="0" applyFont="1" applyFill="1" applyBorder="1" applyAlignment="1">
      <alignment horizontal="center" vertical="center" shrinkToFit="1"/>
    </xf>
    <xf numFmtId="0" fontId="77" fillId="26" borderId="0" xfId="0" applyFont="1" applyFill="1" applyAlignment="1">
      <alignment horizontal="center" vertical="center" shrinkToFit="1"/>
    </xf>
    <xf numFmtId="0" fontId="77" fillId="26" borderId="57" xfId="0" applyFont="1" applyFill="1" applyBorder="1" applyAlignment="1">
      <alignment horizontal="center" vertical="center" shrinkToFit="1"/>
    </xf>
    <xf numFmtId="0" fontId="67" fillId="33" borderId="54" xfId="0" applyFont="1" applyFill="1" applyBorder="1" applyAlignment="1">
      <alignment horizontal="center" vertical="center" shrinkToFit="1"/>
    </xf>
    <xf numFmtId="0" fontId="68" fillId="33" borderId="0" xfId="0" applyFont="1" applyFill="1" applyAlignment="1">
      <alignment horizontal="center" vertical="center" shrinkToFit="1"/>
    </xf>
    <xf numFmtId="0" fontId="68" fillId="33" borderId="57" xfId="0" applyFont="1" applyFill="1" applyBorder="1" applyAlignment="1">
      <alignment horizontal="center" vertical="center" shrinkToFit="1"/>
    </xf>
    <xf numFmtId="44" fontId="48" fillId="32" borderId="53" xfId="43" applyFont="1" applyFill="1" applyBorder="1" applyAlignment="1">
      <alignment horizontal="center" vertical="center" shrinkToFit="1"/>
    </xf>
    <xf numFmtId="0" fontId="46" fillId="0" borderId="46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54" fillId="30" borderId="46" xfId="0" applyFont="1" applyFill="1" applyBorder="1" applyAlignment="1">
      <alignment horizontal="center" vertical="center" shrinkToFit="1"/>
    </xf>
    <xf numFmtId="0" fontId="64" fillId="30" borderId="0" xfId="0" applyFont="1" applyFill="1" applyAlignment="1">
      <alignment horizontal="center" vertical="center" shrinkToFit="1"/>
    </xf>
    <xf numFmtId="0" fontId="45" fillId="33" borderId="54" xfId="0" applyFont="1" applyFill="1" applyBorder="1" applyAlignment="1">
      <alignment horizontal="center" vertical="center"/>
    </xf>
    <xf numFmtId="0" fontId="45" fillId="33" borderId="0" xfId="0" applyFont="1" applyFill="1" applyAlignment="1">
      <alignment horizontal="center" vertical="center"/>
    </xf>
    <xf numFmtId="0" fontId="45" fillId="33" borderId="57" xfId="0" applyFont="1" applyFill="1" applyBorder="1" applyAlignment="1">
      <alignment horizontal="center" vertical="center"/>
    </xf>
    <xf numFmtId="0" fontId="59" fillId="29" borderId="54" xfId="0" applyFont="1" applyFill="1" applyBorder="1" applyAlignment="1">
      <alignment horizontal="center" vertical="center"/>
    </xf>
    <xf numFmtId="0" fontId="59" fillId="29" borderId="0" xfId="0" applyFont="1" applyFill="1" applyAlignment="1">
      <alignment horizontal="center" vertical="center"/>
    </xf>
    <xf numFmtId="0" fontId="59" fillId="29" borderId="57" xfId="0" applyFont="1" applyFill="1" applyBorder="1" applyAlignment="1">
      <alignment horizontal="center" vertical="center"/>
    </xf>
    <xf numFmtId="0" fontId="67" fillId="32" borderId="54" xfId="0" applyFont="1" applyFill="1" applyBorder="1" applyAlignment="1">
      <alignment horizontal="center" vertical="center" shrinkToFit="1"/>
    </xf>
    <xf numFmtId="0" fontId="68" fillId="32" borderId="0" xfId="0" applyFont="1" applyFill="1" applyAlignment="1">
      <alignment horizontal="center" vertical="center" shrinkToFit="1"/>
    </xf>
    <xf numFmtId="0" fontId="73" fillId="25" borderId="54" xfId="0" applyFont="1" applyFill="1" applyBorder="1" applyAlignment="1">
      <alignment horizontal="center" vertical="center"/>
    </xf>
    <xf numFmtId="0" fontId="73" fillId="25" borderId="0" xfId="0" applyFont="1" applyFill="1" applyAlignment="1">
      <alignment horizontal="center" vertical="center"/>
    </xf>
    <xf numFmtId="0" fontId="73" fillId="25" borderId="53" xfId="0" applyFont="1" applyFill="1" applyBorder="1" applyAlignment="1">
      <alignment horizontal="center" vertical="center"/>
    </xf>
    <xf numFmtId="0" fontId="59" fillId="29" borderId="0" xfId="0" applyFont="1" applyFill="1" applyAlignment="1">
      <alignment horizontal="center" vertical="center" shrinkToFit="1"/>
    </xf>
    <xf numFmtId="0" fontId="59" fillId="29" borderId="57" xfId="0" applyFont="1" applyFill="1" applyBorder="1" applyAlignment="1">
      <alignment horizontal="center" vertical="center" shrinkToFit="1"/>
    </xf>
    <xf numFmtId="0" fontId="67" fillId="35" borderId="54" xfId="0" applyFont="1" applyFill="1" applyBorder="1" applyAlignment="1">
      <alignment horizontal="center" vertical="center"/>
    </xf>
    <xf numFmtId="0" fontId="68" fillId="35" borderId="0" xfId="0" applyFont="1" applyFill="1" applyAlignment="1">
      <alignment horizontal="center" vertical="center"/>
    </xf>
    <xf numFmtId="0" fontId="68" fillId="35" borderId="57" xfId="0" applyFont="1" applyFill="1" applyBorder="1" applyAlignment="1">
      <alignment horizontal="center" vertical="center"/>
    </xf>
    <xf numFmtId="0" fontId="57" fillId="37" borderId="54" xfId="0" applyFont="1" applyFill="1" applyBorder="1" applyAlignment="1">
      <alignment horizontal="center" vertical="center" shrinkToFit="1"/>
    </xf>
    <xf numFmtId="0" fontId="57" fillId="37" borderId="0" xfId="0" applyFont="1" applyFill="1" applyAlignment="1">
      <alignment horizontal="center" vertical="center" shrinkToFit="1"/>
    </xf>
    <xf numFmtId="0" fontId="54" fillId="29" borderId="54" xfId="0" applyFont="1" applyFill="1" applyBorder="1" applyAlignment="1">
      <alignment horizontal="center" vertical="center" shrinkToFit="1"/>
    </xf>
    <xf numFmtId="0" fontId="54" fillId="29" borderId="0" xfId="0" applyFont="1" applyFill="1" applyAlignment="1">
      <alignment horizontal="center" vertical="center" shrinkToFit="1"/>
    </xf>
    <xf numFmtId="0" fontId="54" fillId="29" borderId="53" xfId="0" applyFont="1" applyFill="1" applyBorder="1" applyAlignment="1">
      <alignment horizontal="center" vertical="center" shrinkToFit="1"/>
    </xf>
    <xf numFmtId="0" fontId="72" fillId="25" borderId="46" xfId="0" applyFont="1" applyFill="1" applyBorder="1" applyAlignment="1">
      <alignment horizontal="center" vertical="center" shrinkToFit="1"/>
    </xf>
    <xf numFmtId="0" fontId="78" fillId="27" borderId="54" xfId="0" applyFont="1" applyFill="1" applyBorder="1" applyAlignment="1">
      <alignment horizontal="center" vertical="center" shrinkToFit="1"/>
    </xf>
    <xf numFmtId="0" fontId="78" fillId="27" borderId="0" xfId="0" applyFont="1" applyFill="1" applyAlignment="1">
      <alignment horizontal="center" vertical="center" shrinkToFit="1"/>
    </xf>
    <xf numFmtId="0" fontId="78" fillId="27" borderId="57" xfId="0" applyFont="1" applyFill="1" applyBorder="1" applyAlignment="1">
      <alignment horizontal="center" vertical="center" shrinkToFit="1"/>
    </xf>
    <xf numFmtId="0" fontId="58" fillId="25" borderId="54" xfId="0" applyFont="1" applyFill="1" applyBorder="1" applyAlignment="1">
      <alignment horizontal="center" vertical="center" shrinkToFit="1"/>
    </xf>
    <xf numFmtId="0" fontId="58" fillId="25" borderId="0" xfId="0" applyFont="1" applyFill="1" applyAlignment="1">
      <alignment horizontal="center" vertical="center" shrinkToFit="1"/>
    </xf>
    <xf numFmtId="0" fontId="58" fillId="25" borderId="57" xfId="0" applyFont="1" applyFill="1" applyBorder="1" applyAlignment="1">
      <alignment horizontal="center" vertical="center" shrinkToFit="1"/>
    </xf>
    <xf numFmtId="0" fontId="79" fillId="29" borderId="54" xfId="0" applyFont="1" applyFill="1" applyBorder="1" applyAlignment="1">
      <alignment horizontal="center" vertical="center" shrinkToFit="1"/>
    </xf>
    <xf numFmtId="0" fontId="79" fillId="29" borderId="0" xfId="0" applyFont="1" applyFill="1" applyAlignment="1">
      <alignment horizontal="center" vertical="center" shrinkToFit="1"/>
    </xf>
    <xf numFmtId="0" fontId="80" fillId="36" borderId="54" xfId="0" applyFont="1" applyFill="1" applyBorder="1" applyAlignment="1">
      <alignment horizontal="center" vertical="center" shrinkToFit="1"/>
    </xf>
    <xf numFmtId="0" fontId="81" fillId="36" borderId="0" xfId="0" applyFont="1" applyFill="1" applyAlignment="1">
      <alignment horizontal="center" vertical="center" shrinkToFit="1"/>
    </xf>
    <xf numFmtId="0" fontId="81" fillId="36" borderId="53" xfId="0" applyFont="1" applyFill="1" applyBorder="1" applyAlignment="1">
      <alignment horizontal="center" vertical="center" shrinkToFit="1"/>
    </xf>
    <xf numFmtId="0" fontId="46" fillId="0" borderId="62" xfId="0" applyFont="1" applyBorder="1" applyAlignment="1">
      <alignment horizontal="center" vertical="center" shrinkToFit="1"/>
    </xf>
    <xf numFmtId="0" fontId="82" fillId="42" borderId="50" xfId="0" applyFont="1" applyFill="1" applyBorder="1" applyAlignment="1">
      <alignment horizontal="center" vertical="center" shrinkToFit="1"/>
    </xf>
    <xf numFmtId="0" fontId="82" fillId="42" borderId="59" xfId="0" applyFont="1" applyFill="1" applyBorder="1" applyAlignment="1">
      <alignment horizontal="center" vertical="center" shrinkToFit="1"/>
    </xf>
    <xf numFmtId="0" fontId="83" fillId="25" borderId="46" xfId="0" applyFont="1" applyFill="1" applyBorder="1" applyAlignment="1">
      <alignment horizontal="center" vertical="center" shrinkToFit="1"/>
    </xf>
    <xf numFmtId="0" fontId="83" fillId="25" borderId="0" xfId="0" applyFont="1" applyFill="1" applyAlignment="1">
      <alignment horizontal="center" vertical="center" shrinkToFit="1"/>
    </xf>
    <xf numFmtId="0" fontId="72" fillId="26" borderId="54" xfId="0" applyFont="1" applyFill="1" applyBorder="1" applyAlignment="1">
      <alignment horizontal="center" vertical="center"/>
    </xf>
    <xf numFmtId="0" fontId="72" fillId="26" borderId="0" xfId="0" applyFont="1" applyFill="1" applyAlignment="1">
      <alignment horizontal="center" vertical="center"/>
    </xf>
    <xf numFmtId="0" fontId="72" fillId="26" borderId="57" xfId="0" applyFont="1" applyFill="1" applyBorder="1" applyAlignment="1">
      <alignment horizontal="center" vertical="center"/>
    </xf>
    <xf numFmtId="0" fontId="84" fillId="39" borderId="54" xfId="0" applyFont="1" applyFill="1" applyBorder="1" applyAlignment="1">
      <alignment horizontal="center" vertical="center"/>
    </xf>
    <xf numFmtId="0" fontId="84" fillId="39" borderId="0" xfId="0" applyFont="1" applyFill="1" applyAlignment="1">
      <alignment horizontal="center" vertical="center"/>
    </xf>
    <xf numFmtId="0" fontId="85" fillId="33" borderId="46" xfId="0" applyFont="1" applyFill="1" applyBorder="1" applyAlignment="1">
      <alignment horizontal="center" vertical="center" shrinkToFit="1"/>
    </xf>
    <xf numFmtId="0" fontId="45" fillId="33" borderId="0" xfId="0" applyFont="1" applyFill="1" applyAlignment="1">
      <alignment horizontal="center" vertical="center" shrinkToFit="1"/>
    </xf>
    <xf numFmtId="0" fontId="49" fillId="26" borderId="54" xfId="0" applyFont="1" applyFill="1" applyBorder="1" applyAlignment="1">
      <alignment horizontal="center" vertical="center" shrinkToFit="1"/>
    </xf>
    <xf numFmtId="0" fontId="69" fillId="26" borderId="0" xfId="0" applyFont="1" applyFill="1" applyAlignment="1">
      <alignment horizontal="center" vertical="center" shrinkToFit="1"/>
    </xf>
    <xf numFmtId="0" fontId="86" fillId="34" borderId="54" xfId="0" applyFont="1" applyFill="1" applyBorder="1" applyAlignment="1">
      <alignment horizontal="center" vertical="center" shrinkToFit="1"/>
    </xf>
    <xf numFmtId="0" fontId="58" fillId="34" borderId="0" xfId="0" applyFont="1" applyFill="1" applyAlignment="1">
      <alignment horizontal="center" vertical="center" shrinkToFit="1"/>
    </xf>
    <xf numFmtId="0" fontId="58" fillId="34" borderId="57" xfId="0" applyFont="1" applyFill="1" applyBorder="1" applyAlignment="1">
      <alignment horizontal="center" vertical="center" shrinkToFit="1"/>
    </xf>
    <xf numFmtId="0" fontId="87" fillId="40" borderId="54" xfId="0" applyFont="1" applyFill="1" applyBorder="1" applyAlignment="1">
      <alignment horizontal="center" vertical="center" shrinkToFit="1"/>
    </xf>
    <xf numFmtId="0" fontId="88" fillId="40" borderId="0" xfId="0" applyFont="1" applyFill="1" applyAlignment="1">
      <alignment horizontal="center" vertical="center" shrinkToFit="1"/>
    </xf>
    <xf numFmtId="0" fontId="49" fillId="27" borderId="46" xfId="0" applyFont="1" applyFill="1" applyBorder="1" applyAlignment="1">
      <alignment horizontal="center" vertical="center" shrinkToFit="1"/>
    </xf>
    <xf numFmtId="0" fontId="78" fillId="25" borderId="54" xfId="0" applyFont="1" applyFill="1" applyBorder="1" applyAlignment="1">
      <alignment horizontal="center" vertical="center" shrinkToFit="1"/>
    </xf>
    <xf numFmtId="0" fontId="78" fillId="25" borderId="0" xfId="0" applyFont="1" applyFill="1" applyAlignment="1">
      <alignment horizontal="center" vertical="center" shrinkToFit="1"/>
    </xf>
    <xf numFmtId="0" fontId="54" fillId="38" borderId="54" xfId="0" applyFont="1" applyFill="1" applyBorder="1" applyAlignment="1">
      <alignment horizontal="center" vertical="center" shrinkToFit="1"/>
    </xf>
    <xf numFmtId="0" fontId="54" fillId="38" borderId="0" xfId="0" applyFont="1" applyFill="1" applyAlignment="1">
      <alignment horizontal="center" vertical="center" shrinkToFit="1"/>
    </xf>
    <xf numFmtId="0" fontId="54" fillId="38" borderId="57" xfId="0" applyFont="1" applyFill="1" applyBorder="1" applyAlignment="1">
      <alignment horizontal="center" vertical="center" shrinkToFit="1"/>
    </xf>
    <xf numFmtId="0" fontId="89" fillId="31" borderId="54" xfId="0" applyFont="1" applyFill="1" applyBorder="1" applyAlignment="1">
      <alignment horizontal="center" vertical="center" shrinkToFit="1"/>
    </xf>
    <xf numFmtId="0" fontId="90" fillId="31" borderId="0" xfId="0" applyFont="1" applyFill="1" applyAlignment="1">
      <alignment horizontal="center" vertical="center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" xfId="43" builtinId="4"/>
    <cellStyle name="貨幣 2" xfId="45" xr:uid="{92070BEB-B702-44AD-B90C-544AC8E5E89B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FF3399"/>
      <color rgb="FF00CC00"/>
      <color rgb="FF66FF33"/>
      <color rgb="FFCC66FF"/>
      <color rgb="FF009999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0.emf"/><Relationship Id="rId18" Type="http://schemas.microsoft.com/office/2007/relationships/hdphoto" Target="../media/hdphoto4.wdp"/><Relationship Id="rId26" Type="http://schemas.openxmlformats.org/officeDocument/2006/relationships/image" Target="../media/image19.jpg"/><Relationship Id="rId3" Type="http://schemas.openxmlformats.org/officeDocument/2006/relationships/image" Target="../media/image3.png"/><Relationship Id="rId21" Type="http://schemas.openxmlformats.org/officeDocument/2006/relationships/image" Target="../media/image16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5" Type="http://schemas.openxmlformats.org/officeDocument/2006/relationships/image" Target="../media/image18.gif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microsoft.com/office/2007/relationships/hdphoto" Target="../media/hdphoto5.wdp"/><Relationship Id="rId29" Type="http://schemas.openxmlformats.org/officeDocument/2006/relationships/image" Target="../media/image21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microsoft.com/office/2007/relationships/hdphoto" Target="../media/hdphoto3.wdp"/><Relationship Id="rId24" Type="http://schemas.microsoft.com/office/2007/relationships/hdphoto" Target="../media/hdphoto7.wdp"/><Relationship Id="rId32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2.png"/><Relationship Id="rId23" Type="http://schemas.openxmlformats.org/officeDocument/2006/relationships/image" Target="../media/image17.png"/><Relationship Id="rId28" Type="http://schemas.microsoft.com/office/2007/relationships/hdphoto" Target="../media/hdphoto8.wdp"/><Relationship Id="rId10" Type="http://schemas.openxmlformats.org/officeDocument/2006/relationships/image" Target="../media/image8.png"/><Relationship Id="rId19" Type="http://schemas.openxmlformats.org/officeDocument/2006/relationships/image" Target="../media/image15.png"/><Relationship Id="rId31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microsoft.com/office/2007/relationships/hdphoto" Target="../media/hdphoto2.wdp"/><Relationship Id="rId14" Type="http://schemas.openxmlformats.org/officeDocument/2006/relationships/image" Target="../media/image11.JPG"/><Relationship Id="rId22" Type="http://schemas.microsoft.com/office/2007/relationships/hdphoto" Target="../media/hdphoto6.wdp"/><Relationship Id="rId27" Type="http://schemas.openxmlformats.org/officeDocument/2006/relationships/image" Target="../media/image20.png"/><Relationship Id="rId30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571501</xdr:colOff>
      <xdr:row>1</xdr:row>
      <xdr:rowOff>0</xdr:rowOff>
    </xdr:from>
    <xdr:to>
      <xdr:col>20</xdr:col>
      <xdr:colOff>383178</xdr:colOff>
      <xdr:row>2</xdr:row>
      <xdr:rowOff>167913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58701" y="121920"/>
          <a:ext cx="2006237" cy="432073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4</xdr:col>
      <xdr:colOff>722812</xdr:colOff>
      <xdr:row>1</xdr:row>
      <xdr:rowOff>0</xdr:rowOff>
    </xdr:from>
    <xdr:to>
      <xdr:col>6</xdr:col>
      <xdr:colOff>506460</xdr:colOff>
      <xdr:row>2</xdr:row>
      <xdr:rowOff>107406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00252" y="85634"/>
          <a:ext cx="1246688" cy="40785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>
    <xdr:from>
      <xdr:col>1</xdr:col>
      <xdr:colOff>348253</xdr:colOff>
      <xdr:row>0</xdr:row>
      <xdr:rowOff>0</xdr:rowOff>
    </xdr:from>
    <xdr:to>
      <xdr:col>3</xdr:col>
      <xdr:colOff>631280</xdr:colOff>
      <xdr:row>2</xdr:row>
      <xdr:rowOff>152399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33" y="0"/>
          <a:ext cx="1746067" cy="548639"/>
        </a:xfrm>
        <a:prstGeom prst="rect">
          <a:avLst/>
        </a:prstGeom>
      </xdr:spPr>
    </xdr:pic>
    <xdr:clientData/>
  </xdr:twoCellAnchor>
  <xdr:twoCellAnchor editAs="oneCell">
    <xdr:from>
      <xdr:col>17</xdr:col>
      <xdr:colOff>81280</xdr:colOff>
      <xdr:row>5</xdr:row>
      <xdr:rowOff>116841</xdr:rowOff>
    </xdr:from>
    <xdr:to>
      <xdr:col>20</xdr:col>
      <xdr:colOff>591820</xdr:colOff>
      <xdr:row>11</xdr:row>
      <xdr:rowOff>88901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68480" y="1163321"/>
          <a:ext cx="2735580" cy="1506220"/>
        </a:xfrm>
        <a:prstGeom prst="rect">
          <a:avLst/>
        </a:prstGeom>
      </xdr:spPr>
    </xdr:pic>
    <xdr:clientData/>
  </xdr:twoCellAnchor>
  <xdr:twoCellAnchor editAs="oneCell">
    <xdr:from>
      <xdr:col>1</xdr:col>
      <xdr:colOff>96520</xdr:colOff>
      <xdr:row>2</xdr:row>
      <xdr:rowOff>121920</xdr:rowOff>
    </xdr:from>
    <xdr:to>
      <xdr:col>3</xdr:col>
      <xdr:colOff>640080</xdr:colOff>
      <xdr:row>9</xdr:row>
      <xdr:rowOff>226071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523166F-ECA1-CE47-69AC-1CCB8284AD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09" t="-677" r="-1876" b="677"/>
        <a:stretch/>
      </xdr:blipFill>
      <xdr:spPr>
        <a:xfrm>
          <a:off x="279400" y="508000"/>
          <a:ext cx="2026920" cy="1841511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228601</xdr:colOff>
      <xdr:row>33</xdr:row>
      <xdr:rowOff>22860</xdr:rowOff>
    </xdr:from>
    <xdr:to>
      <xdr:col>17</xdr:col>
      <xdr:colOff>335281</xdr:colOff>
      <xdr:row>36</xdr:row>
      <xdr:rowOff>167642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D829C42C-E2D3-5575-F0C4-A10C3F54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7961" y="7764780"/>
          <a:ext cx="848360" cy="967742"/>
        </a:xfrm>
        <a:prstGeom prst="rect">
          <a:avLst/>
        </a:prstGeom>
      </xdr:spPr>
    </xdr:pic>
    <xdr:clientData/>
  </xdr:twoCellAnchor>
  <xdr:twoCellAnchor editAs="oneCell">
    <xdr:from>
      <xdr:col>16</xdr:col>
      <xdr:colOff>289283</xdr:colOff>
      <xdr:row>14</xdr:row>
      <xdr:rowOff>223521</xdr:rowOff>
    </xdr:from>
    <xdr:to>
      <xdr:col>17</xdr:col>
      <xdr:colOff>686644</xdr:colOff>
      <xdr:row>18</xdr:row>
      <xdr:rowOff>93981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673925B1-7DF4-72F3-464C-2D1F86E3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030" b="94924" l="6275" r="96078">
                      <a14:foregroundMark x1="6275" y1="20305" x2="19608" y2="14213"/>
                      <a14:foregroundMark x1="42745" y1="86294" x2="58824" y2="73096"/>
                      <a14:foregroundMark x1="41961" y1="80203" x2="62353" y2="58376"/>
                      <a14:foregroundMark x1="58824" y1="55330" x2="88235" y2="28426"/>
                      <a14:foregroundMark x1="56078" y1="6599" x2="80000" y2="6599"/>
                      <a14:foregroundMark x1="29412" y1="86294" x2="62353" y2="73096"/>
                      <a14:foregroundMark x1="49020" y1="95939" x2="46275" y2="61421"/>
                      <a14:foregroundMark x1="56078" y1="71066" x2="58039" y2="65990"/>
                      <a14:foregroundMark x1="56078" y1="52284" x2="43529" y2="65990"/>
                      <a14:foregroundMark x1="41176" y1="54315" x2="55294" y2="52284"/>
                      <a14:foregroundMark x1="8235" y1="14213" x2="25098" y2="19289"/>
                      <a14:foregroundMark x1="25882" y1="10660" x2="31373" y2="15228"/>
                      <a14:foregroundMark x1="11765" y1="10660" x2="25882" y2="16244"/>
                      <a14:foregroundMark x1="10980" y1="6599" x2="34902" y2="33503"/>
                      <a14:foregroundMark x1="10980" y1="13198" x2="25098" y2="6599"/>
                      <a14:foregroundMark x1="17255" y1="5584" x2="36706" y2="17555"/>
                      <a14:foregroundMark x1="31373" y1="23350" x2="31373" y2="26396"/>
                      <a14:foregroundMark x1="65882" y1="2538" x2="65882" y2="2538"/>
                      <a14:foregroundMark x1="89020" y1="72081" x2="88235" y2="67005"/>
                      <a14:foregroundMark x1="96078" y1="62944" x2="96078" y2="62944"/>
                      <a14:backgroundMark x1="39216" y1="21320" x2="39216" y2="21320"/>
                      <a14:backgroundMark x1="36471" y1="20305" x2="36471" y2="20305"/>
                      <a14:backgroundMark x1="36471" y1="20305" x2="41176" y2="17259"/>
                      <a14:backgroundMark x1="38431" y1="19289" x2="35686" y2="14213"/>
                      <a14:backgroundMark x1="38431" y1="20305" x2="41176" y2="213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8643" y="3403601"/>
          <a:ext cx="1139041" cy="9677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13971</xdr:colOff>
      <xdr:row>23</xdr:row>
      <xdr:rowOff>254000</xdr:rowOff>
    </xdr:from>
    <xdr:to>
      <xdr:col>17</xdr:col>
      <xdr:colOff>233681</xdr:colOff>
      <xdr:row>27</xdr:row>
      <xdr:rowOff>233680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CEAF5061-B7AA-4732-E0F3-72374B77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9651" y="5496560"/>
          <a:ext cx="961390" cy="1076960"/>
        </a:xfrm>
        <a:prstGeom prst="rect">
          <a:avLst/>
        </a:prstGeom>
      </xdr:spPr>
    </xdr:pic>
    <xdr:clientData/>
  </xdr:twoCellAnchor>
  <xdr:twoCellAnchor editAs="oneCell">
    <xdr:from>
      <xdr:col>4</xdr:col>
      <xdr:colOff>167004</xdr:colOff>
      <xdr:row>32</xdr:row>
      <xdr:rowOff>195579</xdr:rowOff>
    </xdr:from>
    <xdr:to>
      <xdr:col>6</xdr:col>
      <xdr:colOff>100964</xdr:colOff>
      <xdr:row>37</xdr:row>
      <xdr:rowOff>7619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EB0C9336-29EC-6A53-15BD-A8F350FC2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6204" y="7663179"/>
          <a:ext cx="1417320" cy="1183640"/>
        </a:xfrm>
        <a:prstGeom prst="rect">
          <a:avLst/>
        </a:prstGeom>
      </xdr:spPr>
    </xdr:pic>
    <xdr:clientData/>
  </xdr:twoCellAnchor>
  <xdr:twoCellAnchor editAs="oneCell">
    <xdr:from>
      <xdr:col>7</xdr:col>
      <xdr:colOff>586739</xdr:colOff>
      <xdr:row>41</xdr:row>
      <xdr:rowOff>111759</xdr:rowOff>
    </xdr:from>
    <xdr:to>
      <xdr:col>9</xdr:col>
      <xdr:colOff>688340</xdr:colOff>
      <xdr:row>46</xdr:row>
      <xdr:rowOff>81280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9CD0578E-FD8B-8E2E-2863-5F290712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979" y="9723119"/>
          <a:ext cx="1584961" cy="1341121"/>
        </a:xfrm>
        <a:prstGeom prst="rect">
          <a:avLst/>
        </a:prstGeom>
      </xdr:spPr>
    </xdr:pic>
    <xdr:clientData/>
  </xdr:twoCellAnchor>
  <xdr:twoCellAnchor editAs="oneCell">
    <xdr:from>
      <xdr:col>12</xdr:col>
      <xdr:colOff>419735</xdr:colOff>
      <xdr:row>24</xdr:row>
      <xdr:rowOff>85885</xdr:rowOff>
    </xdr:from>
    <xdr:to>
      <xdr:col>13</xdr:col>
      <xdr:colOff>702457</xdr:colOff>
      <xdr:row>29</xdr:row>
      <xdr:rowOff>6176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2D3E71E0-FDD6-AC82-7377-7B756504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75" y="5684045"/>
          <a:ext cx="1024402" cy="1180131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4</xdr:row>
      <xdr:rowOff>152400</xdr:rowOff>
    </xdr:from>
    <xdr:to>
      <xdr:col>8</xdr:col>
      <xdr:colOff>645374</xdr:colOff>
      <xdr:row>8</xdr:row>
      <xdr:rowOff>182880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64BAC81-D016-495D-B2FE-093488275D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4531360" y="914400"/>
          <a:ext cx="1569934" cy="112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401320</xdr:colOff>
      <xdr:row>0</xdr:row>
      <xdr:rowOff>101600</xdr:rowOff>
    </xdr:from>
    <xdr:to>
      <xdr:col>17</xdr:col>
      <xdr:colOff>257159</xdr:colOff>
      <xdr:row>2</xdr:row>
      <xdr:rowOff>184332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AA94155-47C0-47BC-9338-7EEC34644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093960" y="101600"/>
          <a:ext cx="2080879" cy="478972"/>
        </a:xfrm>
        <a:prstGeom prst="rect">
          <a:avLst/>
        </a:prstGeom>
      </xdr:spPr>
    </xdr:pic>
    <xdr:clientData/>
  </xdr:twoCellAnchor>
  <xdr:twoCellAnchor editAs="oneCell">
    <xdr:from>
      <xdr:col>4</xdr:col>
      <xdr:colOff>81279</xdr:colOff>
      <xdr:row>7</xdr:row>
      <xdr:rowOff>71120</xdr:rowOff>
    </xdr:from>
    <xdr:to>
      <xdr:col>5</xdr:col>
      <xdr:colOff>338428</xdr:colOff>
      <xdr:row>10</xdr:row>
      <xdr:rowOff>60960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DB40290A-ECC0-4D87-9754-B2B591D3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79" y="1656080"/>
          <a:ext cx="998829" cy="812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233680</xdr:colOff>
      <xdr:row>6</xdr:row>
      <xdr:rowOff>152400</xdr:rowOff>
    </xdr:from>
    <xdr:to>
      <xdr:col>13</xdr:col>
      <xdr:colOff>596847</xdr:colOff>
      <xdr:row>9</xdr:row>
      <xdr:rowOff>238760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A6D7FCDD-0B64-42ED-978A-84B28E74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3280" y="1452880"/>
          <a:ext cx="1104847" cy="909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172720</xdr:colOff>
      <xdr:row>15</xdr:row>
      <xdr:rowOff>129540</xdr:rowOff>
    </xdr:from>
    <xdr:to>
      <xdr:col>13</xdr:col>
      <xdr:colOff>543560</xdr:colOff>
      <xdr:row>19</xdr:row>
      <xdr:rowOff>151722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BEFA8F20-A949-43D5-A767-9ED2D2D0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3583940"/>
          <a:ext cx="1112520" cy="1119462"/>
        </a:xfrm>
        <a:prstGeom prst="rect">
          <a:avLst/>
        </a:prstGeom>
      </xdr:spPr>
    </xdr:pic>
    <xdr:clientData/>
  </xdr:twoCellAnchor>
  <xdr:oneCellAnchor>
    <xdr:from>
      <xdr:col>8</xdr:col>
      <xdr:colOff>482600</xdr:colOff>
      <xdr:row>24</xdr:row>
      <xdr:rowOff>185420</xdr:rowOff>
    </xdr:from>
    <xdr:ext cx="949778" cy="836628"/>
    <xdr:pic>
      <xdr:nvPicPr>
        <xdr:cNvPr id="22" name="圖片 21">
          <a:extLst>
            <a:ext uri="{FF2B5EF4-FFF2-40B4-BE49-F238E27FC236}">
              <a16:creationId xmlns:a16="http://schemas.microsoft.com/office/drawing/2014/main" id="{87C46D6E-6D1D-48F6-9D73-7CA02D58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120" y="5692140"/>
          <a:ext cx="949778" cy="836628"/>
        </a:xfrm>
        <a:prstGeom prst="rect">
          <a:avLst/>
        </a:prstGeom>
      </xdr:spPr>
    </xdr:pic>
    <xdr:clientData/>
  </xdr:oneCellAnchor>
  <xdr:twoCellAnchor editAs="oneCell">
    <xdr:from>
      <xdr:col>4</xdr:col>
      <xdr:colOff>429260</xdr:colOff>
      <xdr:row>42</xdr:row>
      <xdr:rowOff>53340</xdr:rowOff>
    </xdr:from>
    <xdr:to>
      <xdr:col>5</xdr:col>
      <xdr:colOff>518160</xdr:colOff>
      <xdr:row>45</xdr:row>
      <xdr:rowOff>187960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C970FB4D-AEA4-403C-8C92-A5B5308DF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657" b="14331"/>
        <a:stretch/>
      </xdr:blipFill>
      <xdr:spPr>
        <a:xfrm>
          <a:off x="2806700" y="9776460"/>
          <a:ext cx="830580" cy="957580"/>
        </a:xfrm>
        <a:prstGeom prst="rect">
          <a:avLst/>
        </a:prstGeom>
      </xdr:spPr>
    </xdr:pic>
    <xdr:clientData/>
  </xdr:twoCellAnchor>
  <xdr:twoCellAnchor editAs="oneCell">
    <xdr:from>
      <xdr:col>12</xdr:col>
      <xdr:colOff>365760</xdr:colOff>
      <xdr:row>42</xdr:row>
      <xdr:rowOff>192213</xdr:rowOff>
    </xdr:from>
    <xdr:to>
      <xdr:col>13</xdr:col>
      <xdr:colOff>401320</xdr:colOff>
      <xdr:row>45</xdr:row>
      <xdr:rowOff>156028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953114DF-3E77-4B72-9327-11A687EB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9915333"/>
          <a:ext cx="777240" cy="786775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33</xdr:row>
      <xdr:rowOff>96520</xdr:rowOff>
    </xdr:from>
    <xdr:to>
      <xdr:col>9</xdr:col>
      <xdr:colOff>123190</xdr:colOff>
      <xdr:row>36</xdr:row>
      <xdr:rowOff>183754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768460B6-AC63-48C3-BD35-AB2D477AD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258" r="15362" b="10088"/>
        <a:stretch/>
      </xdr:blipFill>
      <xdr:spPr>
        <a:xfrm>
          <a:off x="5387340" y="7706360"/>
          <a:ext cx="781050" cy="910194"/>
        </a:xfrm>
        <a:prstGeom prst="rect">
          <a:avLst/>
        </a:prstGeom>
      </xdr:spPr>
    </xdr:pic>
    <xdr:clientData/>
  </xdr:twoCellAnchor>
  <xdr:twoCellAnchor editAs="oneCell">
    <xdr:from>
      <xdr:col>8</xdr:col>
      <xdr:colOff>208280</xdr:colOff>
      <xdr:row>14</xdr:row>
      <xdr:rowOff>213360</xdr:rowOff>
    </xdr:from>
    <xdr:to>
      <xdr:col>9</xdr:col>
      <xdr:colOff>320040</xdr:colOff>
      <xdr:row>18</xdr:row>
      <xdr:rowOff>223974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EC20F049-9AEF-434C-B529-DEEEEFFA6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69" t="1535" r="56170" b="-1535"/>
        <a:stretch>
          <a:fillRect/>
        </a:stretch>
      </xdr:blipFill>
      <xdr:spPr>
        <a:xfrm>
          <a:off x="5664200" y="3393440"/>
          <a:ext cx="853440" cy="1107894"/>
        </a:xfrm>
        <a:prstGeom prst="rect">
          <a:avLst/>
        </a:prstGeom>
      </xdr:spPr>
    </xdr:pic>
    <xdr:clientData/>
  </xdr:twoCellAnchor>
  <xdr:twoCellAnchor>
    <xdr:from>
      <xdr:col>5</xdr:col>
      <xdr:colOff>127928</xdr:colOff>
      <xdr:row>3</xdr:row>
      <xdr:rowOff>38550</xdr:rowOff>
    </xdr:from>
    <xdr:to>
      <xdr:col>7</xdr:col>
      <xdr:colOff>55678</xdr:colOff>
      <xdr:row>8</xdr:row>
      <xdr:rowOff>59415</xdr:rowOff>
    </xdr:to>
    <xdr:sp macro="" textlink="">
      <xdr:nvSpPr>
        <xdr:cNvPr id="31" name="橢圓 30">
          <a:extLst>
            <a:ext uri="{FF2B5EF4-FFF2-40B4-BE49-F238E27FC236}">
              <a16:creationId xmlns:a16="http://schemas.microsoft.com/office/drawing/2014/main" id="{D5C8811B-EFB1-41C7-BD3B-011EF66F8EF8}"/>
            </a:ext>
          </a:extLst>
        </xdr:cNvPr>
        <xdr:cNvSpPr/>
      </xdr:nvSpPr>
      <xdr:spPr>
        <a:xfrm rot="21088017">
          <a:off x="3236888" y="627830"/>
          <a:ext cx="1390790" cy="127054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5</xdr:col>
      <xdr:colOff>222626</xdr:colOff>
      <xdr:row>4</xdr:row>
      <xdr:rowOff>29134</xdr:rowOff>
    </xdr:from>
    <xdr:to>
      <xdr:col>6</xdr:col>
      <xdr:colOff>622326</xdr:colOff>
      <xdr:row>8</xdr:row>
      <xdr:rowOff>100472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2C04D20-03E7-46EC-95D5-0B3EDD7D2557}"/>
            </a:ext>
          </a:extLst>
        </xdr:cNvPr>
        <xdr:cNvSpPr txBox="1">
          <a:spLocks noChangeArrowheads="1"/>
        </xdr:cNvSpPr>
      </xdr:nvSpPr>
      <xdr:spPr bwMode="auto">
        <a:xfrm rot="19431542">
          <a:off x="3331586" y="801294"/>
          <a:ext cx="1131220" cy="1127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28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20</xdr:col>
      <xdr:colOff>608167</xdr:colOff>
      <xdr:row>11</xdr:row>
      <xdr:rowOff>30188</xdr:rowOff>
    </xdr:from>
    <xdr:to>
      <xdr:col>21</xdr:col>
      <xdr:colOff>0</xdr:colOff>
      <xdr:row>14</xdr:row>
      <xdr:rowOff>189736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48461BA2-3DA2-4ED7-A89D-B2A6DCE7671D}"/>
            </a:ext>
          </a:extLst>
        </xdr:cNvPr>
        <xdr:cNvSpPr txBox="1">
          <a:spLocks noChangeArrowheads="1"/>
        </xdr:cNvSpPr>
      </xdr:nvSpPr>
      <xdr:spPr bwMode="auto">
        <a:xfrm rot="3681856" flipH="1">
          <a:off x="14489587" y="2750208"/>
          <a:ext cx="779308" cy="37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zh-TW" altLang="en-US" sz="9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66040</xdr:colOff>
      <xdr:row>8</xdr:row>
      <xdr:rowOff>218440</xdr:rowOff>
    </xdr:from>
    <xdr:to>
      <xdr:col>2</xdr:col>
      <xdr:colOff>14513</xdr:colOff>
      <xdr:row>11</xdr:row>
      <xdr:rowOff>153216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987BF6B3-2D7F-462E-904C-A7BBB0F26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259080" y="2037080"/>
          <a:ext cx="690153" cy="645976"/>
        </a:xfrm>
        <a:prstGeom prst="ellipse">
          <a:avLst/>
        </a:prstGeom>
      </xdr:spPr>
    </xdr:pic>
    <xdr:clientData/>
  </xdr:twoCellAnchor>
  <xdr:twoCellAnchor editAs="oneCell">
    <xdr:from>
      <xdr:col>3</xdr:col>
      <xdr:colOff>468237</xdr:colOff>
      <xdr:row>3</xdr:row>
      <xdr:rowOff>30620</xdr:rowOff>
    </xdr:from>
    <xdr:to>
      <xdr:col>5</xdr:col>
      <xdr:colOff>9192</xdr:colOff>
      <xdr:row>7</xdr:row>
      <xdr:rowOff>49984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811FC926-EF9A-41B5-A147-71C73C4BA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2114157" y="619900"/>
          <a:ext cx="1024315" cy="1015044"/>
        </a:xfrm>
        <a:prstGeom prst="rect">
          <a:avLst/>
        </a:prstGeom>
      </xdr:spPr>
    </xdr:pic>
    <xdr:clientData/>
  </xdr:twoCellAnchor>
  <xdr:twoCellAnchor editAs="oneCell">
    <xdr:from>
      <xdr:col>11</xdr:col>
      <xdr:colOff>566420</xdr:colOff>
      <xdr:row>0</xdr:row>
      <xdr:rowOff>71120</xdr:rowOff>
    </xdr:from>
    <xdr:to>
      <xdr:col>14</xdr:col>
      <xdr:colOff>48260</xdr:colOff>
      <xdr:row>2</xdr:row>
      <xdr:rowOff>152400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8A04079-610B-487E-8EA1-57231BD1D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8064500" y="71120"/>
          <a:ext cx="1706880" cy="477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185420</xdr:colOff>
      <xdr:row>14</xdr:row>
      <xdr:rowOff>127000</xdr:rowOff>
    </xdr:from>
    <xdr:to>
      <xdr:col>5</xdr:col>
      <xdr:colOff>0</xdr:colOff>
      <xdr:row>20</xdr:row>
      <xdr:rowOff>146685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D6B5D788-48C2-4746-890A-05084BCF9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513"/>
        <a:stretch/>
      </xdr:blipFill>
      <xdr:spPr>
        <a:xfrm>
          <a:off x="449580" y="3307080"/>
          <a:ext cx="2781300" cy="15538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518160</xdr:colOff>
      <xdr:row>39</xdr:row>
      <xdr:rowOff>10160</xdr:rowOff>
    </xdr:from>
    <xdr:to>
      <xdr:col>20</xdr:col>
      <xdr:colOff>566420</xdr:colOff>
      <xdr:row>47</xdr:row>
      <xdr:rowOff>50801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C4D2E3AE-62E5-449D-9359-6E885BAF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7731" t="25867" r="8422" b="19696"/>
        <a:stretch>
          <a:fillRect/>
        </a:stretch>
      </xdr:blipFill>
      <xdr:spPr>
        <a:xfrm>
          <a:off x="11673840" y="9011920"/>
          <a:ext cx="3014980" cy="2021841"/>
        </a:xfrm>
        <a:prstGeom prst="rect">
          <a:avLst/>
        </a:prstGeom>
      </xdr:spPr>
    </xdr:pic>
    <xdr:clientData/>
  </xdr:twoCellAnchor>
  <xdr:oneCellAnchor>
    <xdr:from>
      <xdr:col>4</xdr:col>
      <xdr:colOff>429260</xdr:colOff>
      <xdr:row>24</xdr:row>
      <xdr:rowOff>170180</xdr:rowOff>
    </xdr:from>
    <xdr:ext cx="861060" cy="880710"/>
    <xdr:pic>
      <xdr:nvPicPr>
        <xdr:cNvPr id="8" name="圖片 7">
          <a:extLst>
            <a:ext uri="{FF2B5EF4-FFF2-40B4-BE49-F238E27FC236}">
              <a16:creationId xmlns:a16="http://schemas.microsoft.com/office/drawing/2014/main" id="{3C432293-4757-4729-B427-DA0317491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5768340"/>
          <a:ext cx="861060" cy="88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8"/>
  <sheetViews>
    <sheetView tabSelected="1" zoomScale="75" zoomScaleNormal="75" workbookViewId="0">
      <selection activeCell="Z6" sqref="Z6"/>
    </sheetView>
  </sheetViews>
  <sheetFormatPr defaultColWidth="9" defaultRowHeight="16.2"/>
  <cols>
    <col min="1" max="1" width="3.77734375" style="82" customWidth="1"/>
    <col min="2" max="21" width="10.77734375" style="84" customWidth="1"/>
    <col min="22" max="16384" width="9" style="82"/>
  </cols>
  <sheetData>
    <row r="2" spans="2:21" ht="15" customHeight="1"/>
    <row r="3" spans="2:21" ht="15" customHeight="1" thickBot="1">
      <c r="B3" s="244"/>
      <c r="C3" s="244"/>
      <c r="D3" s="244"/>
      <c r="E3" s="244"/>
      <c r="F3" s="244"/>
      <c r="J3" s="245"/>
      <c r="K3" s="245"/>
      <c r="L3" s="245"/>
      <c r="M3" s="245"/>
      <c r="N3" s="245"/>
      <c r="O3" s="245"/>
      <c r="P3" s="245"/>
      <c r="Q3" s="123"/>
      <c r="R3" s="123"/>
      <c r="S3" s="123"/>
      <c r="T3" s="123"/>
    </row>
    <row r="4" spans="2:21" s="86" customFormat="1" ht="13.95" customHeight="1">
      <c r="B4" s="209"/>
      <c r="C4" s="210"/>
      <c r="D4" s="210"/>
      <c r="E4" s="210"/>
      <c r="F4" s="210"/>
      <c r="G4" s="210"/>
      <c r="H4" s="210"/>
      <c r="I4" s="211"/>
      <c r="J4" s="238" t="s">
        <v>165</v>
      </c>
      <c r="K4" s="238"/>
      <c r="L4" s="238"/>
      <c r="M4" s="239"/>
      <c r="N4" s="238" t="s">
        <v>166</v>
      </c>
      <c r="O4" s="238"/>
      <c r="P4" s="238"/>
      <c r="Q4" s="239"/>
      <c r="R4" s="238" t="s">
        <v>167</v>
      </c>
      <c r="S4" s="238"/>
      <c r="T4" s="238"/>
      <c r="U4" s="246"/>
    </row>
    <row r="5" spans="2:21" s="312" customFormat="1" ht="22.05" customHeight="1">
      <c r="B5" s="307"/>
      <c r="C5" s="308"/>
      <c r="D5" s="308"/>
      <c r="E5" s="308"/>
      <c r="F5" s="308"/>
      <c r="G5" s="308"/>
      <c r="H5" s="308"/>
      <c r="I5" s="309"/>
      <c r="J5" s="310" t="s">
        <v>58</v>
      </c>
      <c r="K5" s="311"/>
      <c r="L5" s="311"/>
      <c r="M5" s="311"/>
      <c r="N5" s="310" t="s">
        <v>62</v>
      </c>
      <c r="O5" s="311"/>
      <c r="P5" s="311"/>
      <c r="Q5" s="311"/>
      <c r="R5" s="252" t="s">
        <v>192</v>
      </c>
      <c r="S5" s="253"/>
      <c r="T5" s="253"/>
      <c r="U5" s="254"/>
    </row>
    <row r="6" spans="2:21" s="312" customFormat="1" ht="22.05" customHeight="1">
      <c r="B6" s="307"/>
      <c r="C6" s="308"/>
      <c r="D6" s="308"/>
      <c r="E6" s="308"/>
      <c r="F6" s="308"/>
      <c r="G6" s="308"/>
      <c r="H6" s="308"/>
      <c r="I6" s="309"/>
      <c r="J6" s="313" t="s">
        <v>261</v>
      </c>
      <c r="K6" s="314"/>
      <c r="L6" s="314"/>
      <c r="M6" s="315"/>
      <c r="N6" s="316" t="s">
        <v>283</v>
      </c>
      <c r="O6" s="317"/>
      <c r="P6" s="317"/>
      <c r="Q6" s="317"/>
      <c r="R6" s="255"/>
      <c r="S6" s="256"/>
      <c r="T6" s="256"/>
      <c r="U6" s="257"/>
    </row>
    <row r="7" spans="2:21" s="312" customFormat="1" ht="22.05" customHeight="1">
      <c r="B7" s="307"/>
      <c r="C7" s="308"/>
      <c r="D7" s="308"/>
      <c r="E7" s="308"/>
      <c r="F7" s="308"/>
      <c r="G7" s="308"/>
      <c r="H7" s="308"/>
      <c r="I7" s="309"/>
      <c r="J7" s="318" t="s">
        <v>196</v>
      </c>
      <c r="K7" s="319"/>
      <c r="L7" s="319"/>
      <c r="M7" s="320"/>
      <c r="N7" s="321" t="s">
        <v>262</v>
      </c>
      <c r="O7" s="322"/>
      <c r="P7" s="322"/>
      <c r="Q7" s="322"/>
      <c r="R7" s="255"/>
      <c r="S7" s="256"/>
      <c r="T7" s="256"/>
      <c r="U7" s="257"/>
    </row>
    <row r="8" spans="2:21" s="312" customFormat="1" ht="22.05" customHeight="1">
      <c r="B8" s="307"/>
      <c r="C8" s="308"/>
      <c r="D8" s="308"/>
      <c r="E8" s="308"/>
      <c r="F8" s="308"/>
      <c r="G8" s="308"/>
      <c r="H8" s="308"/>
      <c r="I8" s="309"/>
      <c r="J8" s="323" t="s">
        <v>304</v>
      </c>
      <c r="K8" s="324"/>
      <c r="L8" s="324"/>
      <c r="M8" s="325"/>
      <c r="N8" s="326" t="s">
        <v>194</v>
      </c>
      <c r="O8" s="327"/>
      <c r="P8" s="327"/>
      <c r="Q8" s="327"/>
      <c r="R8" s="255"/>
      <c r="S8" s="256"/>
      <c r="T8" s="256"/>
      <c r="U8" s="257"/>
    </row>
    <row r="9" spans="2:21" s="312" customFormat="1" ht="22.05" customHeight="1">
      <c r="B9" s="307"/>
      <c r="C9" s="308"/>
      <c r="D9" s="308"/>
      <c r="E9" s="308"/>
      <c r="F9" s="308"/>
      <c r="G9" s="308"/>
      <c r="H9" s="308"/>
      <c r="I9" s="309"/>
      <c r="J9" s="328" t="s">
        <v>59</v>
      </c>
      <c r="K9" s="329"/>
      <c r="L9" s="329"/>
      <c r="M9" s="330"/>
      <c r="N9" s="328" t="s">
        <v>128</v>
      </c>
      <c r="O9" s="329"/>
      <c r="P9" s="329"/>
      <c r="Q9" s="329"/>
      <c r="R9" s="255"/>
      <c r="S9" s="256"/>
      <c r="T9" s="256"/>
      <c r="U9" s="257"/>
    </row>
    <row r="10" spans="2:21" s="312" customFormat="1" ht="22.05" customHeight="1">
      <c r="B10" s="307"/>
      <c r="C10" s="308"/>
      <c r="D10" s="308"/>
      <c r="E10" s="308"/>
      <c r="F10" s="331" t="s">
        <v>221</v>
      </c>
      <c r="G10" s="331"/>
      <c r="H10" s="331"/>
      <c r="I10" s="332"/>
      <c r="J10" s="333" t="s">
        <v>144</v>
      </c>
      <c r="K10" s="334"/>
      <c r="L10" s="334"/>
      <c r="M10" s="335"/>
      <c r="N10" s="333" t="s">
        <v>225</v>
      </c>
      <c r="O10" s="334"/>
      <c r="P10" s="334"/>
      <c r="Q10" s="334"/>
      <c r="R10" s="255"/>
      <c r="S10" s="256"/>
      <c r="T10" s="256"/>
      <c r="U10" s="257"/>
    </row>
    <row r="11" spans="2:21" s="93" customFormat="1" ht="12.9" customHeight="1">
      <c r="B11" s="261" t="s">
        <v>220</v>
      </c>
      <c r="C11" s="262"/>
      <c r="D11" s="262"/>
      <c r="E11" s="262"/>
      <c r="F11" s="262"/>
      <c r="G11" s="262"/>
      <c r="H11" s="262"/>
      <c r="I11" s="263"/>
      <c r="J11" s="106" t="s">
        <v>43</v>
      </c>
      <c r="K11" s="105">
        <f>第ㄧ週明細!W28</f>
        <v>723.6</v>
      </c>
      <c r="L11" s="106" t="s">
        <v>9</v>
      </c>
      <c r="M11" s="107">
        <f>第ㄧ週明細!W24</f>
        <v>24</v>
      </c>
      <c r="N11" s="106" t="s">
        <v>43</v>
      </c>
      <c r="O11" s="105">
        <f>第ㄧ週明細!W36</f>
        <v>736.2</v>
      </c>
      <c r="P11" s="106" t="s">
        <v>9</v>
      </c>
      <c r="Q11" s="125">
        <f>第ㄧ週明細!W32</f>
        <v>23</v>
      </c>
      <c r="R11" s="255"/>
      <c r="S11" s="256"/>
      <c r="T11" s="256"/>
      <c r="U11" s="257"/>
    </row>
    <row r="12" spans="2:21" s="93" customFormat="1" ht="12.9" customHeight="1" thickBot="1">
      <c r="B12" s="264"/>
      <c r="C12" s="265"/>
      <c r="D12" s="265"/>
      <c r="E12" s="265"/>
      <c r="F12" s="265"/>
      <c r="G12" s="265"/>
      <c r="H12" s="265"/>
      <c r="I12" s="266"/>
      <c r="J12" s="101" t="s">
        <v>7</v>
      </c>
      <c r="K12" s="100">
        <f>第ㄧ週明細!W22</f>
        <v>99</v>
      </c>
      <c r="L12" s="101" t="s">
        <v>11</v>
      </c>
      <c r="M12" s="100">
        <f>第ㄧ週明細!W26</f>
        <v>27.9</v>
      </c>
      <c r="N12" s="101" t="s">
        <v>7</v>
      </c>
      <c r="O12" s="100">
        <f>第ㄧ週明細!W30</f>
        <v>105</v>
      </c>
      <c r="P12" s="101" t="s">
        <v>11</v>
      </c>
      <c r="Q12" s="104">
        <f>第ㄧ週明細!W34</f>
        <v>27.3</v>
      </c>
      <c r="R12" s="258"/>
      <c r="S12" s="259"/>
      <c r="T12" s="259"/>
      <c r="U12" s="260"/>
    </row>
    <row r="13" spans="2:21" s="86" customFormat="1" ht="13.95" customHeight="1">
      <c r="B13" s="247" t="s">
        <v>186</v>
      </c>
      <c r="C13" s="248"/>
      <c r="D13" s="248"/>
      <c r="E13" s="249"/>
      <c r="F13" s="248" t="s">
        <v>188</v>
      </c>
      <c r="G13" s="248"/>
      <c r="H13" s="248"/>
      <c r="I13" s="248"/>
      <c r="J13" s="250" t="s">
        <v>189</v>
      </c>
      <c r="K13" s="248"/>
      <c r="L13" s="248"/>
      <c r="M13" s="249"/>
      <c r="N13" s="248" t="s">
        <v>190</v>
      </c>
      <c r="O13" s="248"/>
      <c r="P13" s="248"/>
      <c r="Q13" s="249"/>
      <c r="R13" s="248" t="s">
        <v>191</v>
      </c>
      <c r="S13" s="248"/>
      <c r="T13" s="248"/>
      <c r="U13" s="251"/>
    </row>
    <row r="14" spans="2:21" s="312" customFormat="1" ht="22.05" customHeight="1">
      <c r="B14" s="269" t="s">
        <v>187</v>
      </c>
      <c r="C14" s="253"/>
      <c r="D14" s="253"/>
      <c r="E14" s="270"/>
      <c r="F14" s="310" t="s">
        <v>121</v>
      </c>
      <c r="G14" s="311"/>
      <c r="H14" s="311"/>
      <c r="I14" s="336"/>
      <c r="J14" s="310" t="s">
        <v>64</v>
      </c>
      <c r="K14" s="311"/>
      <c r="L14" s="311"/>
      <c r="M14" s="311"/>
      <c r="N14" s="337" t="s">
        <v>63</v>
      </c>
      <c r="O14" s="338"/>
      <c r="P14" s="338"/>
      <c r="Q14" s="338"/>
      <c r="R14" s="339" t="s">
        <v>201</v>
      </c>
      <c r="S14" s="340"/>
      <c r="T14" s="340"/>
      <c r="U14" s="341"/>
    </row>
    <row r="15" spans="2:21" s="312" customFormat="1" ht="22.05" customHeight="1">
      <c r="B15" s="271"/>
      <c r="C15" s="256"/>
      <c r="D15" s="256"/>
      <c r="E15" s="272"/>
      <c r="F15" s="342" t="s">
        <v>227</v>
      </c>
      <c r="G15" s="343"/>
      <c r="H15" s="343"/>
      <c r="I15" s="344"/>
      <c r="J15" s="345" t="s">
        <v>228</v>
      </c>
      <c r="K15" s="346"/>
      <c r="L15" s="346"/>
      <c r="M15" s="346"/>
      <c r="N15" s="347" t="s">
        <v>317</v>
      </c>
      <c r="O15" s="348"/>
      <c r="P15" s="348"/>
      <c r="Q15" s="348"/>
      <c r="R15" s="349" t="s">
        <v>266</v>
      </c>
      <c r="S15" s="350"/>
      <c r="T15" s="350"/>
      <c r="U15" s="351"/>
    </row>
    <row r="16" spans="2:21" s="312" customFormat="1" ht="22.05" customHeight="1">
      <c r="B16" s="271"/>
      <c r="C16" s="256"/>
      <c r="D16" s="256"/>
      <c r="E16" s="272"/>
      <c r="F16" s="352" t="s">
        <v>260</v>
      </c>
      <c r="G16" s="353"/>
      <c r="H16" s="353"/>
      <c r="I16" s="354"/>
      <c r="J16" s="355" t="s">
        <v>226</v>
      </c>
      <c r="K16" s="356"/>
      <c r="L16" s="356"/>
      <c r="M16" s="356"/>
      <c r="N16" s="357" t="s">
        <v>206</v>
      </c>
      <c r="O16" s="358"/>
      <c r="P16" s="358"/>
      <c r="Q16" s="358"/>
      <c r="R16" s="359" t="s">
        <v>230</v>
      </c>
      <c r="S16" s="360"/>
      <c r="T16" s="360"/>
      <c r="U16" s="361"/>
    </row>
    <row r="17" spans="2:21" s="312" customFormat="1" ht="22.05" customHeight="1">
      <c r="B17" s="271"/>
      <c r="C17" s="256"/>
      <c r="D17" s="256"/>
      <c r="E17" s="272"/>
      <c r="F17" s="326" t="s">
        <v>223</v>
      </c>
      <c r="G17" s="362"/>
      <c r="H17" s="362"/>
      <c r="I17" s="363"/>
      <c r="J17" s="364" t="s">
        <v>229</v>
      </c>
      <c r="K17" s="365"/>
      <c r="L17" s="365"/>
      <c r="M17" s="365"/>
      <c r="N17" s="366" t="s">
        <v>218</v>
      </c>
      <c r="O17" s="367"/>
      <c r="P17" s="367"/>
      <c r="Q17" s="367"/>
      <c r="R17" s="368" t="s">
        <v>243</v>
      </c>
      <c r="S17" s="369"/>
      <c r="T17" s="369"/>
      <c r="U17" s="370"/>
    </row>
    <row r="18" spans="2:21" s="312" customFormat="1" ht="22.05" customHeight="1">
      <c r="B18" s="271"/>
      <c r="C18" s="256"/>
      <c r="D18" s="256"/>
      <c r="E18" s="272"/>
      <c r="F18" s="371" t="s">
        <v>100</v>
      </c>
      <c r="G18" s="371"/>
      <c r="H18" s="371"/>
      <c r="I18" s="371"/>
      <c r="J18" s="371" t="s">
        <v>59</v>
      </c>
      <c r="K18" s="371"/>
      <c r="L18" s="371"/>
      <c r="M18" s="328"/>
      <c r="N18" s="328" t="s">
        <v>129</v>
      </c>
      <c r="O18" s="329"/>
      <c r="P18" s="329"/>
      <c r="Q18" s="329"/>
      <c r="R18" s="328" t="s">
        <v>97</v>
      </c>
      <c r="S18" s="329"/>
      <c r="T18" s="329"/>
      <c r="U18" s="372"/>
    </row>
    <row r="19" spans="2:21" s="312" customFormat="1" ht="22.05" customHeight="1">
      <c r="B19" s="271"/>
      <c r="C19" s="256"/>
      <c r="D19" s="256"/>
      <c r="E19" s="272"/>
      <c r="F19" s="373" t="s">
        <v>231</v>
      </c>
      <c r="G19" s="373"/>
      <c r="H19" s="373"/>
      <c r="I19" s="373"/>
      <c r="J19" s="373" t="s">
        <v>264</v>
      </c>
      <c r="K19" s="373"/>
      <c r="L19" s="373"/>
      <c r="M19" s="333"/>
      <c r="N19" s="374" t="s">
        <v>312</v>
      </c>
      <c r="O19" s="375"/>
      <c r="P19" s="375"/>
      <c r="Q19" s="375"/>
      <c r="R19" s="333" t="s">
        <v>302</v>
      </c>
      <c r="S19" s="334"/>
      <c r="T19" s="334"/>
      <c r="U19" s="376"/>
    </row>
    <row r="20" spans="2:21" s="93" customFormat="1" ht="12.9" customHeight="1">
      <c r="B20" s="271"/>
      <c r="C20" s="256"/>
      <c r="D20" s="256"/>
      <c r="E20" s="272"/>
      <c r="F20" s="96" t="s">
        <v>43</v>
      </c>
      <c r="G20" s="95">
        <f>第二週明細!W20</f>
        <v>723.6</v>
      </c>
      <c r="H20" s="96" t="s">
        <v>9</v>
      </c>
      <c r="I20" s="97">
        <f>第二週明細!W16</f>
        <v>24</v>
      </c>
      <c r="J20" s="96" t="s">
        <v>43</v>
      </c>
      <c r="K20" s="95">
        <f>第二週明細!W28</f>
        <v>721.2</v>
      </c>
      <c r="L20" s="96" t="s">
        <v>9</v>
      </c>
      <c r="M20" s="103">
        <f>第二週明細!W24</f>
        <v>24</v>
      </c>
      <c r="N20" s="106" t="s">
        <v>43</v>
      </c>
      <c r="O20" s="105">
        <f>第二週明細!W36</f>
        <v>775.1</v>
      </c>
      <c r="P20" s="106" t="s">
        <v>9</v>
      </c>
      <c r="Q20" s="125">
        <f>第二週明細!W32</f>
        <v>23.5</v>
      </c>
      <c r="R20" s="106" t="s">
        <v>43</v>
      </c>
      <c r="S20" s="105">
        <f>第二週明細!W44</f>
        <v>718.7</v>
      </c>
      <c r="T20" s="106" t="s">
        <v>9</v>
      </c>
      <c r="U20" s="140">
        <f>第二週明細!W40</f>
        <v>23.5</v>
      </c>
    </row>
    <row r="21" spans="2:21" s="93" customFormat="1" ht="12.9" customHeight="1" thickBot="1">
      <c r="B21" s="273"/>
      <c r="C21" s="259"/>
      <c r="D21" s="259"/>
      <c r="E21" s="274"/>
      <c r="F21" s="101" t="s">
        <v>7</v>
      </c>
      <c r="G21" s="100">
        <f>第二週明細!W14</f>
        <v>99</v>
      </c>
      <c r="H21" s="101" t="s">
        <v>45</v>
      </c>
      <c r="I21" s="100">
        <f>第二週明細!W18</f>
        <v>27.9</v>
      </c>
      <c r="J21" s="101" t="s">
        <v>7</v>
      </c>
      <c r="K21" s="100">
        <f>第二週明細!W22</f>
        <v>98.5</v>
      </c>
      <c r="L21" s="101" t="s">
        <v>11</v>
      </c>
      <c r="M21" s="104">
        <f>第二週明細!W26</f>
        <v>27.799999999999997</v>
      </c>
      <c r="N21" s="101" t="s">
        <v>7</v>
      </c>
      <c r="O21" s="100">
        <f>第二週明細!W30</f>
        <v>112</v>
      </c>
      <c r="P21" s="101" t="s">
        <v>11</v>
      </c>
      <c r="Q21" s="104">
        <f>第二週明細!W34</f>
        <v>28.900000000000002</v>
      </c>
      <c r="R21" s="101" t="s">
        <v>7</v>
      </c>
      <c r="S21" s="100">
        <f>第二週明細!W38</f>
        <v>99.5</v>
      </c>
      <c r="T21" s="101" t="s">
        <v>11</v>
      </c>
      <c r="U21" s="102">
        <f>第二週明細!W42</f>
        <v>27.3</v>
      </c>
    </row>
    <row r="22" spans="2:21" s="86" customFormat="1" ht="13.95" customHeight="1">
      <c r="B22" s="267" t="s">
        <v>181</v>
      </c>
      <c r="C22" s="238"/>
      <c r="D22" s="238"/>
      <c r="E22" s="238"/>
      <c r="F22" s="238" t="s">
        <v>182</v>
      </c>
      <c r="G22" s="238"/>
      <c r="H22" s="238"/>
      <c r="I22" s="238"/>
      <c r="J22" s="238" t="s">
        <v>183</v>
      </c>
      <c r="K22" s="238"/>
      <c r="L22" s="238"/>
      <c r="M22" s="238"/>
      <c r="N22" s="249" t="s">
        <v>184</v>
      </c>
      <c r="O22" s="241"/>
      <c r="P22" s="241"/>
      <c r="Q22" s="241"/>
      <c r="R22" s="249" t="s">
        <v>185</v>
      </c>
      <c r="S22" s="241"/>
      <c r="T22" s="241"/>
      <c r="U22" s="268"/>
    </row>
    <row r="23" spans="2:21" s="312" customFormat="1" ht="22.05" customHeight="1">
      <c r="B23" s="377" t="s">
        <v>64</v>
      </c>
      <c r="C23" s="338"/>
      <c r="D23" s="338"/>
      <c r="E23" s="378"/>
      <c r="F23" s="338" t="s">
        <v>175</v>
      </c>
      <c r="G23" s="338"/>
      <c r="H23" s="338"/>
      <c r="I23" s="378"/>
      <c r="J23" s="310" t="s">
        <v>119</v>
      </c>
      <c r="K23" s="311"/>
      <c r="L23" s="311"/>
      <c r="M23" s="336"/>
      <c r="N23" s="337" t="s">
        <v>62</v>
      </c>
      <c r="O23" s="338"/>
      <c r="P23" s="338"/>
      <c r="Q23" s="338"/>
      <c r="R23" s="379" t="s">
        <v>268</v>
      </c>
      <c r="S23" s="380"/>
      <c r="T23" s="380"/>
      <c r="U23" s="381"/>
    </row>
    <row r="24" spans="2:21" s="395" customFormat="1" ht="22.05" customHeight="1">
      <c r="B24" s="382" t="s">
        <v>234</v>
      </c>
      <c r="C24" s="383"/>
      <c r="D24" s="383"/>
      <c r="E24" s="384"/>
      <c r="F24" s="385" t="s">
        <v>301</v>
      </c>
      <c r="G24" s="386"/>
      <c r="H24" s="386"/>
      <c r="I24" s="387"/>
      <c r="J24" s="388" t="s">
        <v>222</v>
      </c>
      <c r="K24" s="389"/>
      <c r="L24" s="389"/>
      <c r="M24" s="390"/>
      <c r="N24" s="391" t="s">
        <v>318</v>
      </c>
      <c r="O24" s="392"/>
      <c r="P24" s="392"/>
      <c r="Q24" s="393"/>
      <c r="R24" s="347" t="s">
        <v>139</v>
      </c>
      <c r="S24" s="348"/>
      <c r="T24" s="348"/>
      <c r="U24" s="394"/>
    </row>
    <row r="25" spans="2:21" s="312" customFormat="1" ht="22.05" customHeight="1">
      <c r="B25" s="396" t="s">
        <v>244</v>
      </c>
      <c r="C25" s="397"/>
      <c r="D25" s="397"/>
      <c r="E25" s="398"/>
      <c r="F25" s="399" t="s">
        <v>232</v>
      </c>
      <c r="G25" s="400"/>
      <c r="H25" s="400"/>
      <c r="I25" s="401"/>
      <c r="J25" s="402" t="s">
        <v>269</v>
      </c>
      <c r="K25" s="403"/>
      <c r="L25" s="403"/>
      <c r="M25" s="404"/>
      <c r="N25" s="405" t="s">
        <v>239</v>
      </c>
      <c r="O25" s="406"/>
      <c r="P25" s="406"/>
      <c r="Q25" s="407"/>
      <c r="R25" s="357" t="s">
        <v>236</v>
      </c>
      <c r="S25" s="358"/>
      <c r="T25" s="358"/>
      <c r="U25" s="408"/>
    </row>
    <row r="26" spans="2:21" s="312" customFormat="1" ht="22.05" customHeight="1">
      <c r="B26" s="409" t="s">
        <v>235</v>
      </c>
      <c r="C26" s="410"/>
      <c r="D26" s="410"/>
      <c r="E26" s="411"/>
      <c r="F26" s="412" t="s">
        <v>233</v>
      </c>
      <c r="G26" s="412"/>
      <c r="H26" s="412"/>
      <c r="I26" s="413"/>
      <c r="J26" s="414" t="s">
        <v>267</v>
      </c>
      <c r="K26" s="415"/>
      <c r="L26" s="415"/>
      <c r="M26" s="416"/>
      <c r="N26" s="417" t="s">
        <v>255</v>
      </c>
      <c r="O26" s="418"/>
      <c r="P26" s="418"/>
      <c r="Q26" s="419"/>
      <c r="R26" s="366" t="s">
        <v>237</v>
      </c>
      <c r="S26" s="367"/>
      <c r="T26" s="367"/>
      <c r="U26" s="420"/>
    </row>
    <row r="27" spans="2:21" s="312" customFormat="1" ht="22.05" customHeight="1">
      <c r="B27" s="421" t="s">
        <v>59</v>
      </c>
      <c r="C27" s="329"/>
      <c r="D27" s="329"/>
      <c r="E27" s="330"/>
      <c r="F27" s="329" t="s">
        <v>75</v>
      </c>
      <c r="G27" s="329"/>
      <c r="H27" s="329"/>
      <c r="I27" s="330"/>
      <c r="J27" s="371" t="s">
        <v>59</v>
      </c>
      <c r="K27" s="371"/>
      <c r="L27" s="371"/>
      <c r="M27" s="371"/>
      <c r="N27" s="328" t="s">
        <v>128</v>
      </c>
      <c r="O27" s="329"/>
      <c r="P27" s="329"/>
      <c r="Q27" s="330"/>
      <c r="R27" s="328" t="s">
        <v>59</v>
      </c>
      <c r="S27" s="329"/>
      <c r="T27" s="329"/>
      <c r="U27" s="372"/>
    </row>
    <row r="28" spans="2:21" s="312" customFormat="1" ht="22.05" customHeight="1">
      <c r="B28" s="377" t="s">
        <v>208</v>
      </c>
      <c r="C28" s="338"/>
      <c r="D28" s="338"/>
      <c r="E28" s="378"/>
      <c r="F28" s="334" t="s">
        <v>272</v>
      </c>
      <c r="G28" s="334"/>
      <c r="H28" s="334"/>
      <c r="I28" s="335"/>
      <c r="J28" s="373" t="s">
        <v>195</v>
      </c>
      <c r="K28" s="373"/>
      <c r="L28" s="373"/>
      <c r="M28" s="373"/>
      <c r="N28" s="337" t="s">
        <v>241</v>
      </c>
      <c r="O28" s="338"/>
      <c r="P28" s="338"/>
      <c r="Q28" s="378"/>
      <c r="R28" s="337" t="s">
        <v>162</v>
      </c>
      <c r="S28" s="338"/>
      <c r="T28" s="338"/>
      <c r="U28" s="422"/>
    </row>
    <row r="29" spans="2:21" s="93" customFormat="1" ht="12.9" customHeight="1">
      <c r="B29" s="94" t="s">
        <v>43</v>
      </c>
      <c r="C29" s="95">
        <f>第三週明細!W12</f>
        <v>730.8</v>
      </c>
      <c r="D29" s="96" t="s">
        <v>9</v>
      </c>
      <c r="E29" s="97">
        <f>第三週明細!W8</f>
        <v>24</v>
      </c>
      <c r="F29" s="222" t="s">
        <v>43</v>
      </c>
      <c r="G29" s="95">
        <f>第三週明細!W20</f>
        <v>721.2</v>
      </c>
      <c r="H29" s="96" t="s">
        <v>9</v>
      </c>
      <c r="I29" s="97">
        <f>第三週明細!W16</f>
        <v>24</v>
      </c>
      <c r="J29" s="96" t="s">
        <v>43</v>
      </c>
      <c r="K29" s="95">
        <f>第三週明細!W28</f>
        <v>716.3</v>
      </c>
      <c r="L29" s="96" t="s">
        <v>9</v>
      </c>
      <c r="M29" s="97">
        <f>第三週明細!W24</f>
        <v>23.5</v>
      </c>
      <c r="N29" s="96" t="s">
        <v>43</v>
      </c>
      <c r="O29" s="95">
        <f>第三週明細!W36</f>
        <v>738.6</v>
      </c>
      <c r="P29" s="96" t="s">
        <v>9</v>
      </c>
      <c r="Q29" s="103">
        <f>第三週明細!W32</f>
        <v>23</v>
      </c>
      <c r="R29" s="96" t="s">
        <v>43</v>
      </c>
      <c r="S29" s="95">
        <f>第三週明細!W44</f>
        <v>734.3</v>
      </c>
      <c r="T29" s="96" t="s">
        <v>9</v>
      </c>
      <c r="U29" s="98">
        <f>第三週明細!W40</f>
        <v>23.5</v>
      </c>
    </row>
    <row r="30" spans="2:21" s="93" customFormat="1" ht="12.9" customHeight="1" thickBot="1">
      <c r="B30" s="99" t="s">
        <v>7</v>
      </c>
      <c r="C30" s="100">
        <f>第三週明細!W6</f>
        <v>101</v>
      </c>
      <c r="D30" s="101" t="s">
        <v>11</v>
      </c>
      <c r="E30" s="100">
        <f>第三週明細!W10</f>
        <v>27.699999999999996</v>
      </c>
      <c r="F30" s="223" t="s">
        <v>7</v>
      </c>
      <c r="G30" s="100">
        <f>第三週明細!W14</f>
        <v>99</v>
      </c>
      <c r="H30" s="101" t="s">
        <v>45</v>
      </c>
      <c r="I30" s="100">
        <f>第三週明細!W18</f>
        <v>27.299999999999997</v>
      </c>
      <c r="J30" s="101" t="s">
        <v>7</v>
      </c>
      <c r="K30" s="100">
        <f>第三週明細!W22</f>
        <v>99</v>
      </c>
      <c r="L30" s="101" t="s">
        <v>11</v>
      </c>
      <c r="M30" s="100">
        <f>第三週明細!W26</f>
        <v>27.200000000000003</v>
      </c>
      <c r="N30" s="101" t="s">
        <v>7</v>
      </c>
      <c r="O30" s="100">
        <f>第三週明細!W30</f>
        <v>105.5</v>
      </c>
      <c r="P30" s="101" t="s">
        <v>11</v>
      </c>
      <c r="Q30" s="104">
        <f>第三週明細!W34</f>
        <v>27.4</v>
      </c>
      <c r="R30" s="101" t="s">
        <v>7</v>
      </c>
      <c r="S30" s="100">
        <f>第三週明細!W38</f>
        <v>103</v>
      </c>
      <c r="T30" s="101" t="s">
        <v>11</v>
      </c>
      <c r="U30" s="102">
        <f>第三週明細!W42</f>
        <v>27.7</v>
      </c>
    </row>
    <row r="31" spans="2:21" s="86" customFormat="1" ht="13.95" customHeight="1">
      <c r="B31" s="240" t="s">
        <v>176</v>
      </c>
      <c r="C31" s="241"/>
      <c r="D31" s="241"/>
      <c r="E31" s="241"/>
      <c r="F31" s="238" t="s">
        <v>177</v>
      </c>
      <c r="G31" s="238"/>
      <c r="H31" s="238"/>
      <c r="I31" s="238"/>
      <c r="J31" s="238" t="s">
        <v>178</v>
      </c>
      <c r="K31" s="238"/>
      <c r="L31" s="238"/>
      <c r="M31" s="238"/>
      <c r="N31" s="249" t="s">
        <v>179</v>
      </c>
      <c r="O31" s="241"/>
      <c r="P31" s="241"/>
      <c r="Q31" s="241"/>
      <c r="R31" s="249" t="s">
        <v>180</v>
      </c>
      <c r="S31" s="241"/>
      <c r="T31" s="241"/>
      <c r="U31" s="268"/>
    </row>
    <row r="32" spans="2:21" s="312" customFormat="1" ht="22.05" customHeight="1">
      <c r="B32" s="423" t="s">
        <v>58</v>
      </c>
      <c r="C32" s="311"/>
      <c r="D32" s="311"/>
      <c r="E32" s="311"/>
      <c r="F32" s="310" t="s">
        <v>121</v>
      </c>
      <c r="G32" s="311"/>
      <c r="H32" s="311"/>
      <c r="I32" s="336"/>
      <c r="J32" s="310" t="s">
        <v>120</v>
      </c>
      <c r="K32" s="311"/>
      <c r="L32" s="311"/>
      <c r="M32" s="336"/>
      <c r="N32" s="337" t="s">
        <v>82</v>
      </c>
      <c r="O32" s="338"/>
      <c r="P32" s="338"/>
      <c r="Q32" s="338"/>
      <c r="R32" s="379" t="s">
        <v>274</v>
      </c>
      <c r="S32" s="380"/>
      <c r="T32" s="380"/>
      <c r="U32" s="381"/>
    </row>
    <row r="33" spans="2:21" s="312" customFormat="1" ht="22.05" customHeight="1">
      <c r="B33" s="424" t="s">
        <v>154</v>
      </c>
      <c r="C33" s="425"/>
      <c r="D33" s="425"/>
      <c r="E33" s="425"/>
      <c r="F33" s="426" t="s">
        <v>319</v>
      </c>
      <c r="G33" s="427"/>
      <c r="H33" s="427"/>
      <c r="I33" s="428"/>
      <c r="J33" s="429" t="s">
        <v>285</v>
      </c>
      <c r="K33" s="430"/>
      <c r="L33" s="430"/>
      <c r="M33" s="431"/>
      <c r="N33" s="432" t="s">
        <v>213</v>
      </c>
      <c r="O33" s="433"/>
      <c r="P33" s="433"/>
      <c r="Q33" s="433"/>
      <c r="R33" s="434" t="s">
        <v>275</v>
      </c>
      <c r="S33" s="435"/>
      <c r="T33" s="435"/>
      <c r="U33" s="436"/>
    </row>
    <row r="34" spans="2:21" s="312" customFormat="1" ht="22.05" customHeight="1">
      <c r="B34" s="396" t="s">
        <v>212</v>
      </c>
      <c r="C34" s="397"/>
      <c r="D34" s="397"/>
      <c r="E34" s="397"/>
      <c r="F34" s="352" t="s">
        <v>287</v>
      </c>
      <c r="G34" s="437"/>
      <c r="H34" s="437"/>
      <c r="I34" s="438"/>
      <c r="J34" s="439" t="s">
        <v>288</v>
      </c>
      <c r="K34" s="440"/>
      <c r="L34" s="440"/>
      <c r="M34" s="441"/>
      <c r="N34" s="442" t="s">
        <v>240</v>
      </c>
      <c r="O34" s="443"/>
      <c r="P34" s="443"/>
      <c r="Q34" s="443"/>
      <c r="R34" s="444" t="s">
        <v>153</v>
      </c>
      <c r="S34" s="445"/>
      <c r="T34" s="445"/>
      <c r="U34" s="446"/>
    </row>
    <row r="35" spans="2:21" s="312" customFormat="1" ht="22.05" customHeight="1">
      <c r="B35" s="447" t="s">
        <v>194</v>
      </c>
      <c r="C35" s="403"/>
      <c r="D35" s="403"/>
      <c r="E35" s="403"/>
      <c r="F35" s="448" t="s">
        <v>207</v>
      </c>
      <c r="G35" s="449"/>
      <c r="H35" s="449"/>
      <c r="I35" s="450"/>
      <c r="J35" s="451" t="s">
        <v>306</v>
      </c>
      <c r="K35" s="452"/>
      <c r="L35" s="452"/>
      <c r="M35" s="453"/>
      <c r="N35" s="454" t="s">
        <v>299</v>
      </c>
      <c r="O35" s="455"/>
      <c r="P35" s="455"/>
      <c r="Q35" s="455"/>
      <c r="R35" s="456" t="s">
        <v>238</v>
      </c>
      <c r="S35" s="457"/>
      <c r="T35" s="457"/>
      <c r="U35" s="458"/>
    </row>
    <row r="36" spans="2:21" s="312" customFormat="1" ht="22.05" customHeight="1">
      <c r="B36" s="377" t="s">
        <v>59</v>
      </c>
      <c r="C36" s="338"/>
      <c r="D36" s="338"/>
      <c r="E36" s="338"/>
      <c r="F36" s="328" t="s">
        <v>145</v>
      </c>
      <c r="G36" s="329"/>
      <c r="H36" s="329"/>
      <c r="I36" s="330"/>
      <c r="J36" s="328" t="s">
        <v>59</v>
      </c>
      <c r="K36" s="329"/>
      <c r="L36" s="329"/>
      <c r="M36" s="330"/>
      <c r="N36" s="337" t="s">
        <v>128</v>
      </c>
      <c r="O36" s="338"/>
      <c r="P36" s="338"/>
      <c r="Q36" s="338"/>
      <c r="R36" s="328" t="s">
        <v>146</v>
      </c>
      <c r="S36" s="329"/>
      <c r="T36" s="329"/>
      <c r="U36" s="372"/>
    </row>
    <row r="37" spans="2:21" s="312" customFormat="1" ht="22.05" customHeight="1">
      <c r="B37" s="459" t="s">
        <v>144</v>
      </c>
      <c r="C37" s="334"/>
      <c r="D37" s="334"/>
      <c r="E37" s="334"/>
      <c r="F37" s="337" t="s">
        <v>214</v>
      </c>
      <c r="G37" s="338"/>
      <c r="H37" s="338"/>
      <c r="I37" s="378"/>
      <c r="J37" s="333" t="s">
        <v>271</v>
      </c>
      <c r="K37" s="334"/>
      <c r="L37" s="334"/>
      <c r="M37" s="335"/>
      <c r="N37" s="460" t="s">
        <v>315</v>
      </c>
      <c r="O37" s="461"/>
      <c r="P37" s="461"/>
      <c r="Q37" s="461"/>
      <c r="R37" s="333" t="s">
        <v>217</v>
      </c>
      <c r="S37" s="334"/>
      <c r="T37" s="334"/>
      <c r="U37" s="376"/>
    </row>
    <row r="38" spans="2:21" s="93" customFormat="1" ht="12.9" customHeight="1">
      <c r="B38" s="129" t="s">
        <v>43</v>
      </c>
      <c r="C38" s="95">
        <f>'第四週明細 '!W12</f>
        <v>721.2</v>
      </c>
      <c r="D38" s="130" t="s">
        <v>44</v>
      </c>
      <c r="E38" s="103">
        <f>'第四週明細 '!W8</f>
        <v>24</v>
      </c>
      <c r="F38" s="96" t="s">
        <v>43</v>
      </c>
      <c r="G38" s="95">
        <f>'第四週明細 '!W20</f>
        <v>721.2</v>
      </c>
      <c r="H38" s="96" t="s">
        <v>9</v>
      </c>
      <c r="I38" s="97">
        <f>'第四週明細 '!W16</f>
        <v>24</v>
      </c>
      <c r="J38" s="106" t="s">
        <v>43</v>
      </c>
      <c r="K38" s="105">
        <f>'第四週明細 '!W28</f>
        <v>743</v>
      </c>
      <c r="L38" s="106" t="s">
        <v>9</v>
      </c>
      <c r="M38" s="107">
        <f>'第四週明細 '!W24</f>
        <v>23</v>
      </c>
      <c r="N38" s="96" t="s">
        <v>43</v>
      </c>
      <c r="O38" s="95">
        <f>'第四週明細 '!W36</f>
        <v>772.6</v>
      </c>
      <c r="P38" s="96" t="s">
        <v>9</v>
      </c>
      <c r="Q38" s="103">
        <f>'第四週明細 '!W32</f>
        <v>23</v>
      </c>
      <c r="R38" s="106" t="s">
        <v>43</v>
      </c>
      <c r="S38" s="105">
        <f>'第四週明細 '!W44</f>
        <v>723.6</v>
      </c>
      <c r="T38" s="106" t="s">
        <v>9</v>
      </c>
      <c r="U38" s="140">
        <f>'第四週明細 '!W40</f>
        <v>24</v>
      </c>
    </row>
    <row r="39" spans="2:21" s="93" customFormat="1" ht="12.9" customHeight="1" thickBot="1">
      <c r="B39" s="124" t="s">
        <v>42</v>
      </c>
      <c r="C39" s="127">
        <f>'第四週明細 '!W6</f>
        <v>98.5</v>
      </c>
      <c r="D39" s="126" t="s">
        <v>45</v>
      </c>
      <c r="E39" s="128">
        <f>'第四週明細 '!W10</f>
        <v>27.799999999999997</v>
      </c>
      <c r="F39" s="101" t="s">
        <v>7</v>
      </c>
      <c r="G39" s="100">
        <f>'第四週明細 '!W14</f>
        <v>98.5</v>
      </c>
      <c r="H39" s="101" t="s">
        <v>45</v>
      </c>
      <c r="I39" s="100">
        <f>'第四週明細 '!W18</f>
        <v>27.799999999999997</v>
      </c>
      <c r="J39" s="174" t="s">
        <v>7</v>
      </c>
      <c r="K39" s="175">
        <f>'第四週明細 '!W22</f>
        <v>106.5</v>
      </c>
      <c r="L39" s="174" t="s">
        <v>11</v>
      </c>
      <c r="M39" s="175">
        <f>'第四週明細 '!W26</f>
        <v>27.500000000000004</v>
      </c>
      <c r="N39" s="101" t="s">
        <v>7</v>
      </c>
      <c r="O39" s="175">
        <f>'第四週明細 '!W30</f>
        <v>113</v>
      </c>
      <c r="P39" s="174" t="s">
        <v>11</v>
      </c>
      <c r="Q39" s="176">
        <f>'第四週明細 '!W34</f>
        <v>28.4</v>
      </c>
      <c r="R39" s="174" t="s">
        <v>7</v>
      </c>
      <c r="S39" s="175">
        <f>'第四週明細 '!W38</f>
        <v>99</v>
      </c>
      <c r="T39" s="174" t="s">
        <v>11</v>
      </c>
      <c r="U39" s="177">
        <f>'第四週明細 '!W42</f>
        <v>27.9</v>
      </c>
    </row>
    <row r="40" spans="2:21" ht="13.95" customHeight="1">
      <c r="B40" s="240" t="s">
        <v>172</v>
      </c>
      <c r="C40" s="241"/>
      <c r="D40" s="241"/>
      <c r="E40" s="241"/>
      <c r="F40" s="238" t="s">
        <v>173</v>
      </c>
      <c r="G40" s="238"/>
      <c r="H40" s="238"/>
      <c r="I40" s="239"/>
      <c r="J40" s="238" t="s">
        <v>174</v>
      </c>
      <c r="K40" s="238"/>
      <c r="L40" s="238"/>
      <c r="M40" s="238"/>
      <c r="N40" s="238" t="s">
        <v>171</v>
      </c>
      <c r="O40" s="238"/>
      <c r="P40" s="238"/>
      <c r="Q40" s="239"/>
      <c r="R40" s="229"/>
      <c r="S40" s="230"/>
      <c r="T40" s="230"/>
      <c r="U40" s="231"/>
    </row>
    <row r="41" spans="2:21" s="312" customFormat="1" ht="22.05" customHeight="1">
      <c r="B41" s="423" t="s">
        <v>58</v>
      </c>
      <c r="C41" s="311"/>
      <c r="D41" s="311"/>
      <c r="E41" s="311"/>
      <c r="F41" s="310" t="s">
        <v>175</v>
      </c>
      <c r="G41" s="311"/>
      <c r="H41" s="311"/>
      <c r="I41" s="311"/>
      <c r="J41" s="310" t="s">
        <v>58</v>
      </c>
      <c r="K41" s="311"/>
      <c r="L41" s="311"/>
      <c r="M41" s="336"/>
      <c r="N41" s="337" t="s">
        <v>168</v>
      </c>
      <c r="O41" s="338"/>
      <c r="P41" s="338"/>
      <c r="Q41" s="338"/>
      <c r="R41" s="232"/>
      <c r="S41" s="233"/>
      <c r="T41" s="233"/>
      <c r="U41" s="234"/>
    </row>
    <row r="42" spans="2:21" s="312" customFormat="1" ht="22.05" customHeight="1">
      <c r="B42" s="462" t="s">
        <v>200</v>
      </c>
      <c r="C42" s="463"/>
      <c r="D42" s="463"/>
      <c r="E42" s="463"/>
      <c r="F42" s="242" t="s">
        <v>320</v>
      </c>
      <c r="G42" s="243"/>
      <c r="H42" s="243"/>
      <c r="I42" s="243"/>
      <c r="J42" s="464" t="s">
        <v>278</v>
      </c>
      <c r="K42" s="465"/>
      <c r="L42" s="465"/>
      <c r="M42" s="466"/>
      <c r="N42" s="467" t="s">
        <v>216</v>
      </c>
      <c r="O42" s="468"/>
      <c r="P42" s="468"/>
      <c r="Q42" s="468"/>
      <c r="R42" s="232"/>
      <c r="S42" s="233"/>
      <c r="T42" s="233"/>
      <c r="U42" s="234"/>
    </row>
    <row r="43" spans="2:21" s="312" customFormat="1" ht="22.05" customHeight="1">
      <c r="B43" s="469" t="s">
        <v>297</v>
      </c>
      <c r="C43" s="470"/>
      <c r="D43" s="470"/>
      <c r="E43" s="470"/>
      <c r="F43" s="471" t="s">
        <v>279</v>
      </c>
      <c r="G43" s="472"/>
      <c r="H43" s="472"/>
      <c r="I43" s="472"/>
      <c r="J43" s="473" t="s">
        <v>258</v>
      </c>
      <c r="K43" s="474"/>
      <c r="L43" s="474"/>
      <c r="M43" s="475"/>
      <c r="N43" s="476" t="s">
        <v>289</v>
      </c>
      <c r="O43" s="477"/>
      <c r="P43" s="477"/>
      <c r="Q43" s="477"/>
      <c r="R43" s="232"/>
      <c r="S43" s="233"/>
      <c r="T43" s="233"/>
      <c r="U43" s="234"/>
    </row>
    <row r="44" spans="2:21" s="312" customFormat="1" ht="22.05" customHeight="1">
      <c r="B44" s="478" t="s">
        <v>277</v>
      </c>
      <c r="C44" s="412"/>
      <c r="D44" s="412"/>
      <c r="E44" s="412"/>
      <c r="F44" s="479" t="s">
        <v>276</v>
      </c>
      <c r="G44" s="480"/>
      <c r="H44" s="480"/>
      <c r="I44" s="480"/>
      <c r="J44" s="481" t="s">
        <v>296</v>
      </c>
      <c r="K44" s="482"/>
      <c r="L44" s="482"/>
      <c r="M44" s="483"/>
      <c r="N44" s="484" t="s">
        <v>290</v>
      </c>
      <c r="O44" s="485"/>
      <c r="P44" s="485"/>
      <c r="Q44" s="485"/>
      <c r="R44" s="232"/>
      <c r="S44" s="233"/>
      <c r="T44" s="233"/>
      <c r="U44" s="234"/>
    </row>
    <row r="45" spans="2:21" s="312" customFormat="1" ht="22.05" customHeight="1">
      <c r="B45" s="377" t="s">
        <v>59</v>
      </c>
      <c r="C45" s="338"/>
      <c r="D45" s="338"/>
      <c r="E45" s="338"/>
      <c r="F45" s="328" t="s">
        <v>75</v>
      </c>
      <c r="G45" s="329"/>
      <c r="H45" s="329"/>
      <c r="I45" s="329"/>
      <c r="J45" s="328" t="s">
        <v>59</v>
      </c>
      <c r="K45" s="329"/>
      <c r="L45" s="329"/>
      <c r="M45" s="330"/>
      <c r="N45" s="328" t="s">
        <v>169</v>
      </c>
      <c r="O45" s="329"/>
      <c r="P45" s="329"/>
      <c r="Q45" s="329"/>
      <c r="R45" s="232"/>
      <c r="S45" s="233"/>
      <c r="T45" s="233"/>
      <c r="U45" s="234"/>
    </row>
    <row r="46" spans="2:21" s="312" customFormat="1" ht="22.05" customHeight="1">
      <c r="B46" s="459" t="s">
        <v>155</v>
      </c>
      <c r="C46" s="334"/>
      <c r="D46" s="334"/>
      <c r="E46" s="334"/>
      <c r="F46" s="337" t="s">
        <v>259</v>
      </c>
      <c r="G46" s="338"/>
      <c r="H46" s="338"/>
      <c r="I46" s="338"/>
      <c r="J46" s="333" t="s">
        <v>195</v>
      </c>
      <c r="K46" s="334"/>
      <c r="L46" s="334"/>
      <c r="M46" s="335"/>
      <c r="N46" s="333" t="s">
        <v>242</v>
      </c>
      <c r="O46" s="334"/>
      <c r="P46" s="334"/>
      <c r="Q46" s="334"/>
      <c r="R46" s="232"/>
      <c r="S46" s="233"/>
      <c r="T46" s="233"/>
      <c r="U46" s="234"/>
    </row>
    <row r="47" spans="2:21" ht="12.9" customHeight="1">
      <c r="B47" s="206" t="s">
        <v>43</v>
      </c>
      <c r="C47" s="205">
        <f>第五週明細!W12</f>
        <v>723.1</v>
      </c>
      <c r="D47" s="204" t="s">
        <v>44</v>
      </c>
      <c r="E47" s="205">
        <f>第五週明細!W8</f>
        <v>23.5</v>
      </c>
      <c r="F47" s="203" t="s">
        <v>43</v>
      </c>
      <c r="G47" s="205">
        <f>第五週明細!W20</f>
        <v>721.1</v>
      </c>
      <c r="H47" s="203" t="s">
        <v>9</v>
      </c>
      <c r="I47" s="202">
        <f>第五週明細!W16</f>
        <v>23.5</v>
      </c>
      <c r="J47" s="201" t="s">
        <v>43</v>
      </c>
      <c r="K47" s="202">
        <f>第五週明細!W28</f>
        <v>721.2</v>
      </c>
      <c r="L47" s="201" t="s">
        <v>9</v>
      </c>
      <c r="M47" s="205">
        <f>第五週明細!W24</f>
        <v>24</v>
      </c>
      <c r="N47" s="203" t="s">
        <v>170</v>
      </c>
      <c r="O47" s="205">
        <f>第五週明細!W36</f>
        <v>768.2</v>
      </c>
      <c r="P47" s="203" t="s">
        <v>9</v>
      </c>
      <c r="Q47" s="200">
        <f>第五週明細!W32</f>
        <v>23</v>
      </c>
      <c r="R47" s="232"/>
      <c r="S47" s="233"/>
      <c r="T47" s="233"/>
      <c r="U47" s="234"/>
    </row>
    <row r="48" spans="2:21" ht="12.9" customHeight="1" thickBot="1">
      <c r="B48" s="199" t="s">
        <v>42</v>
      </c>
      <c r="C48" s="198">
        <f>第五週明細!W6</f>
        <v>100.5</v>
      </c>
      <c r="D48" s="197" t="s">
        <v>45</v>
      </c>
      <c r="E48" s="198">
        <f>第五週明細!W10</f>
        <v>27.400000000000002</v>
      </c>
      <c r="F48" s="196" t="s">
        <v>7</v>
      </c>
      <c r="G48" s="198">
        <f>第五週明細!W14</f>
        <v>100</v>
      </c>
      <c r="H48" s="196" t="s">
        <v>45</v>
      </c>
      <c r="I48" s="195">
        <f>第五週明細!W18</f>
        <v>27.400000000000002</v>
      </c>
      <c r="J48" s="196" t="s">
        <v>7</v>
      </c>
      <c r="K48" s="195">
        <f>第五週明細!W22</f>
        <v>98.5</v>
      </c>
      <c r="L48" s="196" t="s">
        <v>11</v>
      </c>
      <c r="M48" s="198">
        <f>第五週明細!W26</f>
        <v>27.799999999999997</v>
      </c>
      <c r="N48" s="196" t="s">
        <v>7</v>
      </c>
      <c r="O48" s="194">
        <f>第五週明細!W30</f>
        <v>112.5</v>
      </c>
      <c r="P48" s="196" t="s">
        <v>11</v>
      </c>
      <c r="Q48" s="193">
        <f>第五週明細!W34</f>
        <v>27.8</v>
      </c>
      <c r="R48" s="235"/>
      <c r="S48" s="236"/>
      <c r="T48" s="236"/>
      <c r="U48" s="237"/>
    </row>
  </sheetData>
  <mergeCells count="150">
    <mergeCell ref="N34:Q34"/>
    <mergeCell ref="B31:E31"/>
    <mergeCell ref="F31:I31"/>
    <mergeCell ref="J31:M31"/>
    <mergeCell ref="B32:E32"/>
    <mergeCell ref="F32:I32"/>
    <mergeCell ref="J32:M32"/>
    <mergeCell ref="N32:Q32"/>
    <mergeCell ref="R32:U32"/>
    <mergeCell ref="R33:U33"/>
    <mergeCell ref="R34:U34"/>
    <mergeCell ref="B33:E33"/>
    <mergeCell ref="F33:I33"/>
    <mergeCell ref="J33:M33"/>
    <mergeCell ref="N33:Q33"/>
    <mergeCell ref="B34:E34"/>
    <mergeCell ref="F34:I34"/>
    <mergeCell ref="J34:M34"/>
    <mergeCell ref="F25:I25"/>
    <mergeCell ref="J25:M25"/>
    <mergeCell ref="N25:Q25"/>
    <mergeCell ref="R25:U25"/>
    <mergeCell ref="N31:Q31"/>
    <mergeCell ref="F26:I26"/>
    <mergeCell ref="J26:M26"/>
    <mergeCell ref="N26:Q26"/>
    <mergeCell ref="R26:U26"/>
    <mergeCell ref="F27:I27"/>
    <mergeCell ref="J27:M27"/>
    <mergeCell ref="N27:Q27"/>
    <mergeCell ref="R27:U27"/>
    <mergeCell ref="R31:U31"/>
    <mergeCell ref="F28:I28"/>
    <mergeCell ref="J28:M28"/>
    <mergeCell ref="N28:Q28"/>
    <mergeCell ref="R28:U28"/>
    <mergeCell ref="B23:E23"/>
    <mergeCell ref="F23:I23"/>
    <mergeCell ref="J23:M23"/>
    <mergeCell ref="N23:Q23"/>
    <mergeCell ref="R23:U23"/>
    <mergeCell ref="F24:I24"/>
    <mergeCell ref="J24:M24"/>
    <mergeCell ref="N24:Q24"/>
    <mergeCell ref="R24:U24"/>
    <mergeCell ref="B24:E24"/>
    <mergeCell ref="F18:I18"/>
    <mergeCell ref="J18:M18"/>
    <mergeCell ref="N18:Q18"/>
    <mergeCell ref="R18:U18"/>
    <mergeCell ref="F19:I19"/>
    <mergeCell ref="J19:M19"/>
    <mergeCell ref="N19:Q19"/>
    <mergeCell ref="R19:U19"/>
    <mergeCell ref="B22:E22"/>
    <mergeCell ref="F22:I22"/>
    <mergeCell ref="J22:M22"/>
    <mergeCell ref="N22:Q22"/>
    <mergeCell ref="R22:U22"/>
    <mergeCell ref="B14:E21"/>
    <mergeCell ref="R15:U15"/>
    <mergeCell ref="F16:I16"/>
    <mergeCell ref="J16:M16"/>
    <mergeCell ref="N16:Q16"/>
    <mergeCell ref="R16:U16"/>
    <mergeCell ref="F17:I17"/>
    <mergeCell ref="J17:M17"/>
    <mergeCell ref="N17:Q17"/>
    <mergeCell ref="R17:U17"/>
    <mergeCell ref="N6:Q6"/>
    <mergeCell ref="N7:Q7"/>
    <mergeCell ref="N8:Q8"/>
    <mergeCell ref="N9:Q9"/>
    <mergeCell ref="N10:Q10"/>
    <mergeCell ref="F15:I15"/>
    <mergeCell ref="J15:M15"/>
    <mergeCell ref="N15:Q15"/>
    <mergeCell ref="B11:I12"/>
    <mergeCell ref="F10:I10"/>
    <mergeCell ref="B3:F3"/>
    <mergeCell ref="J3:M3"/>
    <mergeCell ref="N3:P3"/>
    <mergeCell ref="J6:M6"/>
    <mergeCell ref="J4:M4"/>
    <mergeCell ref="N4:Q4"/>
    <mergeCell ref="R35:U35"/>
    <mergeCell ref="R4:U4"/>
    <mergeCell ref="J5:M5"/>
    <mergeCell ref="J9:M9"/>
    <mergeCell ref="J10:M10"/>
    <mergeCell ref="B13:E13"/>
    <mergeCell ref="F13:I13"/>
    <mergeCell ref="J13:M13"/>
    <mergeCell ref="N13:Q13"/>
    <mergeCell ref="R13:U13"/>
    <mergeCell ref="R5:U12"/>
    <mergeCell ref="J7:M7"/>
    <mergeCell ref="J8:M8"/>
    <mergeCell ref="F14:I14"/>
    <mergeCell ref="J14:M14"/>
    <mergeCell ref="N14:Q14"/>
    <mergeCell ref="R14:U14"/>
    <mergeCell ref="N5:Q5"/>
    <mergeCell ref="R36:U36"/>
    <mergeCell ref="R37:U37"/>
    <mergeCell ref="B37:E37"/>
    <mergeCell ref="F37:I37"/>
    <mergeCell ref="J37:M37"/>
    <mergeCell ref="N37:Q37"/>
    <mergeCell ref="B35:E35"/>
    <mergeCell ref="F35:I35"/>
    <mergeCell ref="J35:M35"/>
    <mergeCell ref="N35:Q35"/>
    <mergeCell ref="B36:E36"/>
    <mergeCell ref="F36:I36"/>
    <mergeCell ref="J36:M36"/>
    <mergeCell ref="N36:Q36"/>
    <mergeCell ref="B41:E41"/>
    <mergeCell ref="F41:I41"/>
    <mergeCell ref="J41:M41"/>
    <mergeCell ref="B42:E42"/>
    <mergeCell ref="F42:I42"/>
    <mergeCell ref="B43:E43"/>
    <mergeCell ref="F43:I43"/>
    <mergeCell ref="J42:M42"/>
    <mergeCell ref="J43:M43"/>
    <mergeCell ref="B25:E25"/>
    <mergeCell ref="B26:E26"/>
    <mergeCell ref="B27:E27"/>
    <mergeCell ref="B28:E28"/>
    <mergeCell ref="R40:U48"/>
    <mergeCell ref="N46:Q46"/>
    <mergeCell ref="N40:Q40"/>
    <mergeCell ref="N44:Q44"/>
    <mergeCell ref="N41:Q41"/>
    <mergeCell ref="N43:Q43"/>
    <mergeCell ref="N42:Q42"/>
    <mergeCell ref="N45:Q45"/>
    <mergeCell ref="J44:M44"/>
    <mergeCell ref="J45:M45"/>
    <mergeCell ref="J46:M46"/>
    <mergeCell ref="B45:E45"/>
    <mergeCell ref="F45:I45"/>
    <mergeCell ref="B46:E46"/>
    <mergeCell ref="F46:I46"/>
    <mergeCell ref="B44:E44"/>
    <mergeCell ref="F44:I44"/>
    <mergeCell ref="B40:E40"/>
    <mergeCell ref="F40:I40"/>
    <mergeCell ref="J40:M40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zoomScale="75" zoomScaleNormal="75" workbookViewId="0">
      <selection activeCell="M8" sqref="M8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276" t="s">
        <v>311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4"/>
      <c r="AB1" s="6"/>
    </row>
    <row r="2" spans="2:34" s="5" customFormat="1" ht="9.75" customHeight="1">
      <c r="B2" s="277"/>
      <c r="C2" s="278"/>
      <c r="D2" s="278"/>
      <c r="E2" s="278"/>
      <c r="F2" s="278"/>
      <c r="G2" s="27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41</v>
      </c>
      <c r="C3" s="10"/>
      <c r="D3" s="11"/>
      <c r="E3" s="11"/>
      <c r="F3" s="283" t="s">
        <v>96</v>
      </c>
      <c r="G3" s="283"/>
      <c r="H3" s="283"/>
      <c r="I3" s="283"/>
      <c r="J3" s="283"/>
      <c r="K3" s="283"/>
      <c r="L3" s="28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279"/>
      <c r="D5" s="32"/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280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/>
      <c r="C6" s="279"/>
      <c r="D6" s="2"/>
      <c r="E6" s="2"/>
      <c r="F6" s="2"/>
      <c r="G6" s="189"/>
      <c r="H6" s="18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81"/>
      <c r="W6" s="90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279"/>
      <c r="D7" s="2"/>
      <c r="E7" s="2"/>
      <c r="F7" s="2"/>
      <c r="G7" s="2"/>
      <c r="H7" s="2"/>
      <c r="I7" s="2"/>
      <c r="J7" s="2"/>
      <c r="K7" s="2"/>
      <c r="L7" s="2"/>
      <c r="M7" s="2"/>
      <c r="N7" s="85"/>
      <c r="O7" s="2"/>
      <c r="P7" s="2"/>
      <c r="Q7" s="2"/>
      <c r="R7" s="2"/>
      <c r="S7" s="2"/>
      <c r="T7" s="2"/>
      <c r="U7" s="2"/>
      <c r="V7" s="281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279"/>
      <c r="D8" s="45"/>
      <c r="E8" s="45"/>
      <c r="F8" s="2"/>
      <c r="G8" s="58"/>
      <c r="H8" s="132"/>
      <c r="I8" s="117"/>
      <c r="J8" s="144"/>
      <c r="K8" s="132"/>
      <c r="L8" s="117"/>
      <c r="M8" s="2"/>
      <c r="N8" s="2"/>
      <c r="O8" s="2"/>
      <c r="P8" s="2"/>
      <c r="Q8" s="85"/>
      <c r="R8" s="2"/>
      <c r="S8" s="2"/>
      <c r="T8" s="85"/>
      <c r="U8" s="2"/>
      <c r="V8" s="281"/>
      <c r="W8" s="88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275"/>
      <c r="C9" s="279"/>
      <c r="D9" s="45"/>
      <c r="E9" s="45"/>
      <c r="F9" s="2"/>
      <c r="H9" s="132"/>
      <c r="J9" s="2"/>
      <c r="K9" s="45"/>
      <c r="L9" s="2"/>
      <c r="M9" s="2"/>
      <c r="N9" s="2"/>
      <c r="O9" s="2"/>
      <c r="P9" s="2"/>
      <c r="Q9" s="45"/>
      <c r="R9" s="2"/>
      <c r="S9" s="2"/>
      <c r="T9" s="2"/>
      <c r="U9" s="2"/>
      <c r="V9" s="281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275"/>
      <c r="C10" s="279"/>
      <c r="D10" s="45"/>
      <c r="E10" s="45"/>
      <c r="F10" s="2"/>
      <c r="G10" s="2"/>
      <c r="H10" s="45"/>
      <c r="I10" s="2"/>
      <c r="J10" s="2"/>
      <c r="K10" s="45"/>
      <c r="L10" s="2"/>
      <c r="M10" s="2"/>
      <c r="N10" s="85"/>
      <c r="O10" s="2"/>
      <c r="P10" s="2"/>
      <c r="Q10" s="45"/>
      <c r="R10" s="2"/>
      <c r="S10" s="2"/>
      <c r="T10" s="45"/>
      <c r="U10" s="2"/>
      <c r="V10" s="281"/>
      <c r="W10" s="88"/>
      <c r="X10" s="80"/>
      <c r="Y10" s="46"/>
      <c r="Z10" s="15"/>
      <c r="AG10" s="90"/>
    </row>
    <row r="11" spans="2:34" ht="27.9" customHeight="1">
      <c r="B11" s="47"/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2"/>
      <c r="U11" s="2"/>
      <c r="V11" s="281"/>
      <c r="W11" s="40"/>
      <c r="X11" s="49"/>
      <c r="Y11" s="39"/>
      <c r="AG11" s="76"/>
    </row>
    <row r="12" spans="2:34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82"/>
      <c r="W12" s="89"/>
      <c r="X12" s="54"/>
      <c r="Y12" s="55"/>
      <c r="Z12" s="15"/>
      <c r="AC12" s="52"/>
      <c r="AD12" s="52"/>
      <c r="AE12" s="52"/>
      <c r="AG12" s="91"/>
    </row>
    <row r="13" spans="2:34" s="36" customFormat="1" ht="27.9" customHeight="1">
      <c r="B13" s="31"/>
      <c r="C13" s="279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280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/>
      <c r="C14" s="279"/>
      <c r="D14" s="2"/>
      <c r="E14" s="2"/>
      <c r="F14" s="2"/>
      <c r="G14" s="2"/>
      <c r="H14" s="2"/>
      <c r="I14" s="2"/>
      <c r="J14" s="286"/>
      <c r="K14" s="287"/>
      <c r="L14" s="2"/>
      <c r="M14" s="2"/>
      <c r="N14" s="2"/>
      <c r="O14" s="2"/>
      <c r="P14" s="2"/>
      <c r="Q14" s="2"/>
      <c r="R14" s="2"/>
      <c r="S14" s="2"/>
      <c r="T14" s="2"/>
      <c r="U14" s="2"/>
      <c r="V14" s="281"/>
      <c r="W14" s="90"/>
      <c r="X14" s="38"/>
      <c r="Y14" s="39"/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>
      <c r="B15" s="37"/>
      <c r="C15" s="279"/>
      <c r="D15" s="2"/>
      <c r="E15" s="2"/>
      <c r="F15" s="2"/>
      <c r="G15" s="2"/>
      <c r="H15" s="2"/>
      <c r="I15" s="2"/>
      <c r="J15" s="2"/>
      <c r="K15" s="2"/>
      <c r="L15" s="2"/>
      <c r="M15" s="284"/>
      <c r="N15" s="285"/>
      <c r="O15" s="2"/>
      <c r="P15" s="2"/>
      <c r="Q15" s="2"/>
      <c r="R15" s="2"/>
      <c r="S15" s="2"/>
      <c r="T15" s="2"/>
      <c r="U15" s="2"/>
      <c r="V15" s="281"/>
      <c r="W15" s="40"/>
      <c r="X15" s="41"/>
      <c r="Y15" s="39"/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>
      <c r="B16" s="37"/>
      <c r="C16" s="279"/>
      <c r="D16" s="45"/>
      <c r="E16" s="45"/>
      <c r="F16" s="2"/>
      <c r="G16" s="58"/>
      <c r="H16" s="132"/>
      <c r="I16" s="117"/>
      <c r="J16" s="109"/>
      <c r="K16" s="2"/>
      <c r="L16" s="2"/>
      <c r="M16" s="2"/>
      <c r="N16" s="2"/>
      <c r="O16" s="2"/>
      <c r="P16" s="2"/>
      <c r="Q16" s="85"/>
      <c r="R16" s="2"/>
      <c r="S16" s="2"/>
      <c r="T16" s="85"/>
      <c r="U16" s="2"/>
      <c r="V16" s="281"/>
      <c r="W16" s="88"/>
      <c r="X16" s="41"/>
      <c r="Y16" s="39"/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>
      <c r="B17" s="275"/>
      <c r="C17" s="279"/>
      <c r="D17" s="45"/>
      <c r="E17" s="45"/>
      <c r="F17" s="2"/>
      <c r="H17" s="132"/>
      <c r="J17" s="2"/>
      <c r="K17" s="2"/>
      <c r="L17" s="2"/>
      <c r="M17" s="2"/>
      <c r="N17" s="2"/>
      <c r="O17" s="2"/>
      <c r="P17" s="2"/>
      <c r="Q17" s="45"/>
      <c r="R17" s="2"/>
      <c r="S17" s="2"/>
      <c r="T17" s="2"/>
      <c r="U17" s="2"/>
      <c r="V17" s="281"/>
      <c r="W17" s="40"/>
      <c r="X17" s="41"/>
      <c r="Y17" s="39"/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275"/>
      <c r="C18" s="279"/>
      <c r="D18" s="45"/>
      <c r="E18" s="45"/>
      <c r="F18" s="2"/>
      <c r="G18" s="2"/>
      <c r="H18" s="45"/>
      <c r="I18" s="2"/>
      <c r="J18" s="2"/>
      <c r="K18" s="45"/>
      <c r="L18" s="2"/>
      <c r="M18" s="2"/>
      <c r="N18" s="85"/>
      <c r="O18" s="2"/>
      <c r="P18" s="2"/>
      <c r="Q18" s="45"/>
      <c r="R18" s="2"/>
      <c r="S18" s="2"/>
      <c r="T18" s="45"/>
      <c r="U18" s="2"/>
      <c r="V18" s="281"/>
      <c r="W18" s="88"/>
      <c r="X18" s="80"/>
      <c r="Y18" s="46"/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281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82"/>
      <c r="W20" s="89"/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1"/>
    </row>
    <row r="21" spans="2:33" s="36" customFormat="1" ht="27.9" customHeight="1">
      <c r="B21" s="31">
        <v>4</v>
      </c>
      <c r="C21" s="279"/>
      <c r="D21" s="32" t="str">
        <f>'115.4月菜單'!J5</f>
        <v>香Q米飯</v>
      </c>
      <c r="E21" s="32" t="s">
        <v>15</v>
      </c>
      <c r="F21" s="32"/>
      <c r="G21" s="32" t="str">
        <f>'115.4月菜單'!J6</f>
        <v>炙烤雞翅</v>
      </c>
      <c r="H21" s="32" t="s">
        <v>81</v>
      </c>
      <c r="I21" s="32"/>
      <c r="J21" s="32" t="str">
        <f>'115.4月菜單'!J7</f>
        <v>古早味油蔥肉燥(醃)</v>
      </c>
      <c r="K21" s="32" t="s">
        <v>17</v>
      </c>
      <c r="L21" s="32"/>
      <c r="M21" s="32" t="str">
        <f>'115.4月菜單'!J8</f>
        <v>繽紛燒賣(加)</v>
      </c>
      <c r="N21" s="32" t="s">
        <v>15</v>
      </c>
      <c r="O21" s="32"/>
      <c r="P21" s="32" t="str">
        <f>'115.4月菜單'!J9</f>
        <v>深色蔬菜</v>
      </c>
      <c r="Q21" s="32" t="s">
        <v>18</v>
      </c>
      <c r="R21" s="32"/>
      <c r="S21" s="32" t="str">
        <f>'115.4月菜單'!J10</f>
        <v>紫菜蛋花湯</v>
      </c>
      <c r="T21" s="32" t="s">
        <v>17</v>
      </c>
      <c r="U21" s="32"/>
      <c r="V21" s="280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279"/>
      <c r="D22" s="2" t="s">
        <v>54</v>
      </c>
      <c r="E22" s="2"/>
      <c r="F22" s="2">
        <v>100</v>
      </c>
      <c r="G22" s="189" t="s">
        <v>163</v>
      </c>
      <c r="H22" s="2"/>
      <c r="I22" s="2">
        <v>60</v>
      </c>
      <c r="J22" s="2" t="s">
        <v>80</v>
      </c>
      <c r="K22" s="2"/>
      <c r="L22" s="2">
        <v>30</v>
      </c>
      <c r="M22" s="2" t="s">
        <v>137</v>
      </c>
      <c r="N22" s="2"/>
      <c r="O22" s="2">
        <v>50</v>
      </c>
      <c r="P22" s="2" t="s">
        <v>56</v>
      </c>
      <c r="Q22" s="2"/>
      <c r="R22" s="2">
        <v>100</v>
      </c>
      <c r="S22" s="2" t="s">
        <v>99</v>
      </c>
      <c r="T22" s="2"/>
      <c r="U22" s="2">
        <v>1</v>
      </c>
      <c r="V22" s="281"/>
      <c r="W22" s="90">
        <f>Y21*15+Y22*0+Y23*5+Y24*0+Y25*15+Y26*12+15</f>
        <v>99</v>
      </c>
      <c r="X22" s="38" t="s">
        <v>138</v>
      </c>
      <c r="Y22" s="39">
        <v>2.2999999999999998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1</v>
      </c>
      <c r="C23" s="279"/>
      <c r="D23" s="2"/>
      <c r="E23" s="2"/>
      <c r="F23" s="2"/>
      <c r="G23" s="2"/>
      <c r="H23" s="2"/>
      <c r="I23" s="2"/>
      <c r="J23" s="192" t="s">
        <v>197</v>
      </c>
      <c r="K23" s="2" t="s">
        <v>107</v>
      </c>
      <c r="L23" s="2">
        <v>28</v>
      </c>
      <c r="M23" s="2" t="s">
        <v>305</v>
      </c>
      <c r="N23" s="2" t="s">
        <v>117</v>
      </c>
      <c r="O23" s="2">
        <v>20</v>
      </c>
      <c r="P23" s="2"/>
      <c r="Q23" s="2"/>
      <c r="R23" s="2"/>
      <c r="S23" s="2" t="s">
        <v>113</v>
      </c>
      <c r="T23" s="2"/>
      <c r="U23" s="2">
        <v>1</v>
      </c>
      <c r="V23" s="281"/>
      <c r="W23" s="40" t="s">
        <v>44</v>
      </c>
      <c r="X23" s="41" t="s">
        <v>25</v>
      </c>
      <c r="Y23" s="39">
        <v>1.8</v>
      </c>
      <c r="AA23" s="59" t="s">
        <v>26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27</v>
      </c>
      <c r="AF23" s="61">
        <f>AC23*4+AD23*9</f>
        <v>160.60000000000002</v>
      </c>
      <c r="AG23" s="76"/>
    </row>
    <row r="24" spans="2:33" s="58" customFormat="1" ht="27.9" customHeight="1">
      <c r="B24" s="37" t="s">
        <v>10</v>
      </c>
      <c r="C24" s="279"/>
      <c r="D24" s="45"/>
      <c r="E24" s="45"/>
      <c r="F24" s="2"/>
      <c r="H24" s="132"/>
      <c r="I24" s="117"/>
      <c r="J24" s="144" t="s">
        <v>123</v>
      </c>
      <c r="K24" s="132"/>
      <c r="L24" s="117">
        <v>1</v>
      </c>
      <c r="M24" s="144"/>
      <c r="N24" s="132"/>
      <c r="O24" s="117"/>
      <c r="P24" s="2"/>
      <c r="Q24" s="85"/>
      <c r="R24" s="2"/>
      <c r="S24" s="2" t="s">
        <v>77</v>
      </c>
      <c r="T24" s="2"/>
      <c r="U24" s="2">
        <v>10</v>
      </c>
      <c r="V24" s="281"/>
      <c r="W24" s="88">
        <f>Y21*0+Y22*5+Y23*0+Y24*5+Y25*0+Y26*4</f>
        <v>24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275" t="s">
        <v>37</v>
      </c>
      <c r="C25" s="279"/>
      <c r="D25" s="45"/>
      <c r="E25" s="45"/>
      <c r="F25" s="2"/>
      <c r="G25" s="119"/>
      <c r="H25" s="132"/>
      <c r="I25" s="136"/>
      <c r="J25" s="212"/>
      <c r="K25" s="2"/>
      <c r="L25" s="2"/>
      <c r="M25" s="2"/>
      <c r="N25" s="2"/>
      <c r="O25" s="2"/>
      <c r="P25" s="2"/>
      <c r="Q25" s="45"/>
      <c r="R25" s="2"/>
      <c r="S25" s="2"/>
      <c r="T25" s="2"/>
      <c r="U25" s="2"/>
      <c r="V25" s="281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275"/>
      <c r="C26" s="279"/>
      <c r="D26" s="45"/>
      <c r="E26" s="45"/>
      <c r="F26" s="2"/>
      <c r="G26" s="2"/>
      <c r="H26" s="45"/>
      <c r="I26" s="2"/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281"/>
      <c r="W26" s="88">
        <f>Y21*2+Y22*7+Y23*1+Y24*0+Y25*0+Y26*8</f>
        <v>27.9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2"/>
      <c r="U27" s="2"/>
      <c r="V27" s="281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6"/>
    </row>
    <row r="28" spans="2:33" s="58" customFormat="1" ht="27.9" customHeight="1" thickBot="1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82"/>
      <c r="W28" s="89">
        <f>W22*4+W26*4+W24*9</f>
        <v>723.6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1"/>
    </row>
    <row r="29" spans="2:33" s="36" customFormat="1" ht="27.9" customHeight="1">
      <c r="B29" s="31">
        <v>4</v>
      </c>
      <c r="C29" s="279"/>
      <c r="D29" s="32" t="str">
        <f>'115.4月菜單'!N5</f>
        <v>地瓜飯</v>
      </c>
      <c r="E29" s="32" t="s">
        <v>15</v>
      </c>
      <c r="F29" s="32"/>
      <c r="G29" s="32" t="str">
        <f>'115.4月菜單'!N6</f>
        <v>雞米花(炸)</v>
      </c>
      <c r="H29" s="32" t="s">
        <v>101</v>
      </c>
      <c r="I29" s="32"/>
      <c r="J29" s="32" t="str">
        <f>'115.4月菜單'!N7</f>
        <v>菜脯蛋(醃)</v>
      </c>
      <c r="K29" s="32" t="s">
        <v>202</v>
      </c>
      <c r="L29" s="32"/>
      <c r="M29" s="32" t="str">
        <f>'115.4月菜單'!N8</f>
        <v>酢醬高麗菜</v>
      </c>
      <c r="N29" s="32" t="s">
        <v>17</v>
      </c>
      <c r="O29" s="32"/>
      <c r="P29" s="32" t="str">
        <f>'115.4月菜單'!N9</f>
        <v>有機蔬菜</v>
      </c>
      <c r="Q29" s="32" t="s">
        <v>18</v>
      </c>
      <c r="R29" s="32"/>
      <c r="S29" s="32" t="str">
        <f>'115.4月菜單'!N10</f>
        <v>味噌豆腐湯(豆)</v>
      </c>
      <c r="T29" s="32" t="s">
        <v>17</v>
      </c>
      <c r="U29" s="32"/>
      <c r="V29" s="280"/>
      <c r="W29" s="33" t="s">
        <v>42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193</v>
      </c>
      <c r="C30" s="279"/>
      <c r="D30" s="2" t="s">
        <v>54</v>
      </c>
      <c r="E30" s="2"/>
      <c r="F30" s="2">
        <v>90</v>
      </c>
      <c r="G30" s="2" t="s">
        <v>284</v>
      </c>
      <c r="H30" s="87"/>
      <c r="I30" s="2">
        <v>50</v>
      </c>
      <c r="J30" s="2" t="s">
        <v>77</v>
      </c>
      <c r="K30" s="2"/>
      <c r="L30" s="2">
        <v>40</v>
      </c>
      <c r="M30" s="2" t="s">
        <v>105</v>
      </c>
      <c r="N30" s="2"/>
      <c r="O30" s="2">
        <v>60</v>
      </c>
      <c r="P30" s="2" t="s">
        <v>56</v>
      </c>
      <c r="Q30" s="2"/>
      <c r="R30" s="2">
        <v>100</v>
      </c>
      <c r="S30" s="109" t="s">
        <v>116</v>
      </c>
      <c r="T30" s="109"/>
      <c r="U30" s="109">
        <v>1</v>
      </c>
      <c r="V30" s="281"/>
      <c r="W30" s="90">
        <f>Y29*15+Y30*0+Y31*5+Y32*0+Y33*15+Y34*12+15</f>
        <v>105</v>
      </c>
      <c r="X30" s="38" t="s">
        <v>138</v>
      </c>
      <c r="Y30" s="39">
        <v>2.1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>
      <c r="B31" s="37">
        <v>2</v>
      </c>
      <c r="C31" s="279"/>
      <c r="D31" s="2" t="s">
        <v>57</v>
      </c>
      <c r="E31" s="2"/>
      <c r="F31" s="2">
        <v>50</v>
      </c>
      <c r="G31" s="284"/>
      <c r="H31" s="285"/>
      <c r="I31" s="2"/>
      <c r="J31" s="2" t="s">
        <v>263</v>
      </c>
      <c r="K31" s="2" t="s">
        <v>107</v>
      </c>
      <c r="L31" s="2">
        <v>20</v>
      </c>
      <c r="M31" s="2" t="s">
        <v>98</v>
      </c>
      <c r="N31" s="2"/>
      <c r="O31" s="2">
        <v>1</v>
      </c>
      <c r="P31" s="2"/>
      <c r="Q31" s="2"/>
      <c r="R31" s="2"/>
      <c r="S31" s="109" t="s">
        <v>104</v>
      </c>
      <c r="T31" s="109" t="s">
        <v>95</v>
      </c>
      <c r="U31" s="109">
        <v>30</v>
      </c>
      <c r="V31" s="281"/>
      <c r="W31" s="40" t="s">
        <v>44</v>
      </c>
      <c r="X31" s="41" t="s">
        <v>25</v>
      </c>
      <c r="Y31" s="39">
        <v>1.8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>
      <c r="B32" s="37" t="s">
        <v>10</v>
      </c>
      <c r="C32" s="279"/>
      <c r="D32" s="45"/>
      <c r="E32" s="45"/>
      <c r="F32" s="2"/>
      <c r="G32" s="2"/>
      <c r="H32" s="213"/>
      <c r="I32" s="2"/>
      <c r="J32" s="144"/>
      <c r="K32" s="132"/>
      <c r="L32" s="117"/>
      <c r="M32" s="2" t="s">
        <v>80</v>
      </c>
      <c r="N32" s="2"/>
      <c r="O32" s="2">
        <v>3</v>
      </c>
      <c r="P32" s="2"/>
      <c r="Q32" s="85"/>
      <c r="R32" s="2"/>
      <c r="S32" s="109" t="s">
        <v>99</v>
      </c>
      <c r="T32" s="109"/>
      <c r="U32" s="109">
        <v>1</v>
      </c>
      <c r="V32" s="281"/>
      <c r="W32" s="88">
        <f>Y29*0+Y30*5+Y31*0+Y32*5+Y33*0+Y34*4</f>
        <v>23</v>
      </c>
      <c r="X32" s="41" t="s">
        <v>28</v>
      </c>
      <c r="Y32" s="39">
        <v>2.5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3" ht="27.9" customHeight="1">
      <c r="B33" s="275" t="s">
        <v>38</v>
      </c>
      <c r="C33" s="279"/>
      <c r="D33" s="45"/>
      <c r="E33" s="45"/>
      <c r="F33" s="2"/>
      <c r="G33" s="2"/>
      <c r="H33" s="132"/>
      <c r="I33" s="136"/>
      <c r="J33" s="2"/>
      <c r="K33" s="45"/>
      <c r="L33" s="2"/>
      <c r="M33" s="2" t="s">
        <v>123</v>
      </c>
      <c r="N33" s="2"/>
      <c r="O33" s="2">
        <v>1</v>
      </c>
      <c r="P33" s="2"/>
      <c r="Q33" s="45"/>
      <c r="R33" s="2"/>
      <c r="S33" s="2"/>
      <c r="T33" s="2"/>
      <c r="U33" s="2"/>
      <c r="V33" s="281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275"/>
      <c r="C34" s="279"/>
      <c r="D34" s="178"/>
      <c r="E34" s="45"/>
      <c r="F34" s="2"/>
      <c r="G34" s="2"/>
      <c r="H34" s="45"/>
      <c r="I34" s="2"/>
      <c r="J34" s="2"/>
      <c r="K34" s="45"/>
      <c r="L34" s="2"/>
      <c r="M34" s="2"/>
      <c r="N34" s="85"/>
      <c r="O34" s="2"/>
      <c r="P34" s="2"/>
      <c r="Q34" s="45"/>
      <c r="R34" s="2"/>
      <c r="S34" s="2"/>
      <c r="T34" s="45"/>
      <c r="U34" s="2"/>
      <c r="V34" s="281"/>
      <c r="W34" s="88">
        <f>Y29*2+Y30*7+Y31*1+Y32*0+Y33*0+Y34*8</f>
        <v>27.3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281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82"/>
      <c r="W36" s="89">
        <f>W30*4+W34*4+W32*9</f>
        <v>736.2</v>
      </c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1"/>
    </row>
    <row r="37" spans="2:33" s="36" customFormat="1" ht="27.9" customHeight="1">
      <c r="B37" s="31">
        <v>4</v>
      </c>
      <c r="C37" s="279"/>
      <c r="D37" s="32" t="str">
        <f>'115.4月菜單'!R5</f>
        <v>兒童節假期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80"/>
      <c r="W37" s="33" t="s">
        <v>42</v>
      </c>
      <c r="X37" s="34" t="s">
        <v>19</v>
      </c>
      <c r="Y37" s="35">
        <v>0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279"/>
      <c r="D38" s="2"/>
      <c r="E38" s="2"/>
      <c r="F38" s="2"/>
      <c r="G38" s="161"/>
      <c r="H38" s="16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81"/>
      <c r="W38" s="90">
        <v>0</v>
      </c>
      <c r="X38" s="38" t="s">
        <v>138</v>
      </c>
      <c r="Y38" s="39">
        <v>0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3</v>
      </c>
      <c r="C39" s="27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81"/>
      <c r="W39" s="40" t="s">
        <v>44</v>
      </c>
      <c r="X39" s="41" t="s">
        <v>25</v>
      </c>
      <c r="Y39" s="39">
        <v>0</v>
      </c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>
      <c r="B40" s="37" t="s">
        <v>10</v>
      </c>
      <c r="C40" s="279"/>
      <c r="D40" s="2"/>
      <c r="E40" s="2"/>
      <c r="F40" s="2"/>
      <c r="G40" s="2"/>
      <c r="H40" s="45"/>
      <c r="I40" s="2"/>
      <c r="J40" s="2"/>
      <c r="K40" s="45"/>
      <c r="L40" s="2"/>
      <c r="M40" s="2"/>
      <c r="N40" s="2"/>
      <c r="O40" s="2"/>
      <c r="P40" s="2"/>
      <c r="Q40" s="2"/>
      <c r="R40" s="2"/>
      <c r="S40" s="2"/>
      <c r="T40" s="85"/>
      <c r="U40" s="2"/>
      <c r="V40" s="281"/>
      <c r="W40" s="88">
        <f>Y37*0+Y38*5+Y39*0+Y40*5+Y41*0+Y42*4</f>
        <v>0</v>
      </c>
      <c r="X40" s="41" t="s">
        <v>28</v>
      </c>
      <c r="Y40" s="39">
        <v>0</v>
      </c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275" t="s">
        <v>30</v>
      </c>
      <c r="C41" s="279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85"/>
      <c r="U41" s="2"/>
      <c r="V41" s="281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275"/>
      <c r="C42" s="279"/>
      <c r="D42" s="45"/>
      <c r="E42" s="45"/>
      <c r="F42" s="2"/>
      <c r="G42" s="2"/>
      <c r="H42" s="45"/>
      <c r="I42" s="2"/>
      <c r="J42" s="2"/>
      <c r="K42" s="2"/>
      <c r="L42" s="2"/>
      <c r="M42" s="2"/>
      <c r="N42" s="85"/>
      <c r="O42" s="2"/>
      <c r="P42" s="2"/>
      <c r="Q42" s="45"/>
      <c r="R42" s="2"/>
      <c r="S42" s="2"/>
      <c r="T42" s="45"/>
      <c r="U42" s="2"/>
      <c r="V42" s="281"/>
      <c r="W42" s="88">
        <f>Y37*2+Y38*7+Y39*1+Y40*0+Y41*0+Y42*8</f>
        <v>0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81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82"/>
      <c r="W44" s="89">
        <f>W38*4+W42*4+W40*9</f>
        <v>0</v>
      </c>
      <c r="X44" s="54"/>
      <c r="Y44" s="55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74"/>
      <c r="AB45" s="57"/>
    </row>
    <row r="46" spans="2:33">
      <c r="B46" s="57"/>
      <c r="C46" s="62"/>
      <c r="D46" s="288"/>
      <c r="E46" s="288"/>
      <c r="F46" s="288"/>
      <c r="G46" s="288"/>
      <c r="H46" s="75"/>
      <c r="K46" s="75"/>
      <c r="N46" s="75"/>
      <c r="Q46" s="75"/>
      <c r="T46" s="75"/>
    </row>
  </sheetData>
  <mergeCells count="23">
    <mergeCell ref="D46:G46"/>
    <mergeCell ref="J45:Y45"/>
    <mergeCell ref="C29:C34"/>
    <mergeCell ref="V29:V36"/>
    <mergeCell ref="B33:B34"/>
    <mergeCell ref="C37:C42"/>
    <mergeCell ref="V37:V44"/>
    <mergeCell ref="B41:B42"/>
    <mergeCell ref="G31:H31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M15:N15"/>
    <mergeCell ref="J14:K14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N51"/>
  <sheetViews>
    <sheetView topLeftCell="A20" zoomScale="75" zoomScaleNormal="75" workbookViewId="0">
      <selection activeCell="S34" sqref="S3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76" t="s">
        <v>310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4"/>
      <c r="AB1" s="6"/>
    </row>
    <row r="2" spans="2:33" s="5" customFormat="1" ht="13.5" customHeight="1">
      <c r="B2" s="277"/>
      <c r="C2" s="278"/>
      <c r="D2" s="278"/>
      <c r="E2" s="278"/>
      <c r="F2" s="278"/>
      <c r="G2" s="27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283" t="s">
        <v>96</v>
      </c>
      <c r="G3" s="283"/>
      <c r="H3" s="283"/>
      <c r="I3" s="283"/>
      <c r="J3" s="283"/>
      <c r="K3" s="283"/>
      <c r="L3" s="28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279"/>
      <c r="D5" s="32" t="str">
        <f>'115.4月菜單'!B14</f>
        <v>清明節補假.不供餐</v>
      </c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280"/>
      <c r="W5" s="33" t="s">
        <v>86</v>
      </c>
      <c r="X5" s="34" t="s">
        <v>87</v>
      </c>
      <c r="Y5" s="35">
        <v>0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279"/>
      <c r="D6" s="2"/>
      <c r="E6" s="2"/>
      <c r="F6" s="2"/>
      <c r="G6" s="180"/>
      <c r="H6" s="181"/>
      <c r="I6" s="117"/>
      <c r="J6" s="161"/>
      <c r="K6" s="162"/>
      <c r="L6" s="2"/>
      <c r="M6" s="2"/>
      <c r="N6" s="2"/>
      <c r="O6" s="2"/>
      <c r="P6" s="2"/>
      <c r="Q6" s="2"/>
      <c r="R6" s="2"/>
      <c r="S6" s="2"/>
      <c r="T6" s="2"/>
      <c r="U6" s="2"/>
      <c r="V6" s="281"/>
      <c r="W6" s="90">
        <f>Y5*15+Y6*0+Y7*5+Y8*0+Y9*15+Y10*12</f>
        <v>0</v>
      </c>
      <c r="X6" s="38" t="s">
        <v>138</v>
      </c>
      <c r="Y6" s="39">
        <v>0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6</v>
      </c>
      <c r="C7" s="279"/>
      <c r="D7" s="2"/>
      <c r="E7" s="2"/>
      <c r="F7" s="2"/>
      <c r="G7" s="179"/>
      <c r="H7" s="182"/>
      <c r="I7" s="109"/>
      <c r="J7" s="109"/>
      <c r="K7" s="109"/>
      <c r="L7" s="109"/>
      <c r="M7" s="109"/>
      <c r="N7" s="109"/>
      <c r="O7" s="109"/>
      <c r="P7" s="2"/>
      <c r="Q7" s="2"/>
      <c r="R7" s="2"/>
      <c r="S7" s="2"/>
      <c r="T7" s="2"/>
      <c r="U7" s="2"/>
      <c r="V7" s="281"/>
      <c r="W7" s="40" t="s">
        <v>44</v>
      </c>
      <c r="X7" s="41" t="s">
        <v>25</v>
      </c>
      <c r="Y7" s="39">
        <v>0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50</v>
      </c>
      <c r="C8" s="279"/>
      <c r="D8" s="2"/>
      <c r="E8" s="2"/>
      <c r="F8" s="2"/>
      <c r="G8" s="2"/>
      <c r="H8" s="45"/>
      <c r="I8" s="2"/>
      <c r="J8" s="2"/>
      <c r="K8" s="87"/>
      <c r="L8" s="2"/>
      <c r="M8" s="2"/>
      <c r="N8" s="45"/>
      <c r="O8" s="2"/>
      <c r="P8" s="2"/>
      <c r="Q8" s="45"/>
      <c r="R8" s="2"/>
      <c r="S8" s="2"/>
      <c r="T8" s="2"/>
      <c r="U8" s="2"/>
      <c r="V8" s="281"/>
      <c r="W8" s="88">
        <f>Y5*0+Y6*5+Y7*0+Y8*5+Y9*0+Y10*4</f>
        <v>0</v>
      </c>
      <c r="X8" s="41" t="s">
        <v>28</v>
      </c>
      <c r="Y8" s="39">
        <v>0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275" t="s">
        <v>35</v>
      </c>
      <c r="C9" s="279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85"/>
      <c r="U9" s="2"/>
      <c r="V9" s="281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275"/>
      <c r="C10" s="279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5"/>
      <c r="U10" s="2"/>
      <c r="V10" s="281"/>
      <c r="W10" s="88">
        <f>Y5*2+Y6*7+Y7*1+Y8*0+Y9*0+Y10*8</f>
        <v>0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85"/>
      <c r="U11" s="2"/>
      <c r="V11" s="28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82"/>
      <c r="W12" s="89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279"/>
      <c r="D13" s="32" t="str">
        <f>'115.4月菜單'!F14</f>
        <v>糙米飯</v>
      </c>
      <c r="E13" s="32" t="s">
        <v>15</v>
      </c>
      <c r="F13" s="32"/>
      <c r="G13" s="32" t="str">
        <f>'115.4月菜單'!F15</f>
        <v>無骨雞排(加)</v>
      </c>
      <c r="H13" s="32" t="s">
        <v>81</v>
      </c>
      <c r="I13" s="32"/>
      <c r="J13" s="32" t="str">
        <f>'115.4月菜單'!F16</f>
        <v>蔥爆豬柳</v>
      </c>
      <c r="K13" s="32" t="s">
        <v>110</v>
      </c>
      <c r="L13" s="32"/>
      <c r="M13" s="32" t="str">
        <f>'115.4月菜單'!F17</f>
        <v>大滷桶(豆)</v>
      </c>
      <c r="N13" s="32" t="s">
        <v>17</v>
      </c>
      <c r="O13" s="32"/>
      <c r="P13" s="32" t="str">
        <f>'115.4月菜單'!F18</f>
        <v>淺色蔬菜</v>
      </c>
      <c r="Q13" s="32" t="s">
        <v>18</v>
      </c>
      <c r="R13" s="32"/>
      <c r="S13" s="32" t="str">
        <f>'115.4月菜單'!F19</f>
        <v>榨菜蛋花湯(醃)</v>
      </c>
      <c r="T13" s="32" t="s">
        <v>17</v>
      </c>
      <c r="U13" s="32"/>
      <c r="V13" s="280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79"/>
      <c r="D14" s="2" t="s">
        <v>122</v>
      </c>
      <c r="E14" s="2"/>
      <c r="F14" s="2">
        <v>40</v>
      </c>
      <c r="G14" s="2" t="s">
        <v>249</v>
      </c>
      <c r="H14" s="2" t="s">
        <v>117</v>
      </c>
      <c r="I14" s="2">
        <v>60</v>
      </c>
      <c r="J14" s="291" t="s">
        <v>111</v>
      </c>
      <c r="K14" s="292"/>
      <c r="L14" s="2">
        <v>20</v>
      </c>
      <c r="M14" s="148" t="s">
        <v>134</v>
      </c>
      <c r="N14" s="149" t="s">
        <v>95</v>
      </c>
      <c r="O14" s="151">
        <v>20</v>
      </c>
      <c r="P14" s="2" t="s">
        <v>56</v>
      </c>
      <c r="Q14" s="2"/>
      <c r="R14" s="2">
        <v>100</v>
      </c>
      <c r="S14" s="2" t="s">
        <v>99</v>
      </c>
      <c r="T14" s="85"/>
      <c r="U14" s="2">
        <v>1</v>
      </c>
      <c r="V14" s="281"/>
      <c r="W14" s="90">
        <f>Y13*15+Y14*0+Y15*5+Y16*0+Y17*15+Y18*12+15</f>
        <v>99</v>
      </c>
      <c r="X14" s="38" t="s">
        <v>138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7</v>
      </c>
      <c r="C15" s="279"/>
      <c r="D15" s="2" t="s">
        <v>54</v>
      </c>
      <c r="E15" s="2"/>
      <c r="F15" s="2">
        <v>60</v>
      </c>
      <c r="G15" s="286"/>
      <c r="H15" s="287"/>
      <c r="I15" s="109"/>
      <c r="J15" s="2" t="s">
        <v>65</v>
      </c>
      <c r="K15" s="2"/>
      <c r="L15" s="2">
        <v>40</v>
      </c>
      <c r="M15" s="148" t="s">
        <v>161</v>
      </c>
      <c r="N15" s="149" t="s">
        <v>95</v>
      </c>
      <c r="O15" s="151">
        <v>20</v>
      </c>
      <c r="P15" s="148"/>
      <c r="Q15" s="149"/>
      <c r="R15" s="151"/>
      <c r="S15" s="2" t="s">
        <v>77</v>
      </c>
      <c r="T15" s="2"/>
      <c r="U15" s="2">
        <v>10</v>
      </c>
      <c r="V15" s="281"/>
      <c r="W15" s="40" t="s">
        <v>44</v>
      </c>
      <c r="X15" s="41" t="s">
        <v>90</v>
      </c>
      <c r="Y15" s="39">
        <v>1.8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279"/>
      <c r="D16" s="45"/>
      <c r="E16" s="45"/>
      <c r="F16" s="2"/>
      <c r="G16" s="286"/>
      <c r="H16" s="287"/>
      <c r="I16" s="109"/>
      <c r="J16" s="2"/>
      <c r="K16" s="2"/>
      <c r="L16" s="2"/>
      <c r="M16" s="221" t="s">
        <v>224</v>
      </c>
      <c r="N16" s="214"/>
      <c r="O16" s="152">
        <v>10</v>
      </c>
      <c r="P16" s="148"/>
      <c r="Q16" s="149"/>
      <c r="R16" s="151"/>
      <c r="S16" s="2" t="s">
        <v>219</v>
      </c>
      <c r="T16" s="2" t="s">
        <v>107</v>
      </c>
      <c r="U16" s="2">
        <v>30</v>
      </c>
      <c r="V16" s="281"/>
      <c r="W16" s="88">
        <f>Y13*0+Y14*5+Y15*0+Y16*5+Y17*0+Y18*4</f>
        <v>24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40" ht="27.9" customHeight="1">
      <c r="B17" s="275" t="s">
        <v>36</v>
      </c>
      <c r="C17" s="279"/>
      <c r="D17" s="45"/>
      <c r="E17" s="45"/>
      <c r="F17" s="2"/>
      <c r="G17" s="2"/>
      <c r="H17" s="2"/>
      <c r="I17" s="2"/>
      <c r="J17" s="2"/>
      <c r="K17" s="2"/>
      <c r="L17" s="2"/>
      <c r="M17" s="149" t="s">
        <v>98</v>
      </c>
      <c r="N17" s="150"/>
      <c r="O17" s="153">
        <v>1</v>
      </c>
      <c r="P17" s="220"/>
      <c r="Q17" s="149"/>
      <c r="R17" s="152"/>
      <c r="S17" s="2"/>
      <c r="T17" s="2"/>
      <c r="U17" s="2"/>
      <c r="V17" s="281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40" ht="27.9" customHeight="1">
      <c r="B18" s="275"/>
      <c r="C18" s="279"/>
      <c r="D18" s="45"/>
      <c r="E18" s="45"/>
      <c r="F18" s="2"/>
      <c r="G18" s="2"/>
      <c r="H18" s="45"/>
      <c r="I18" s="2"/>
      <c r="J18" s="2"/>
      <c r="K18" s="85"/>
      <c r="L18" s="2"/>
      <c r="M18" s="164"/>
      <c r="N18" s="165"/>
      <c r="O18" s="153"/>
      <c r="P18" s="149"/>
      <c r="Q18" s="150"/>
      <c r="R18" s="153"/>
      <c r="S18" s="2"/>
      <c r="T18" s="2"/>
      <c r="U18" s="2"/>
      <c r="V18" s="281"/>
      <c r="W18" s="88">
        <f>Y13*2+Y14*7+Y15*1+Y16*0+Y17*0+Y18*8</f>
        <v>27.9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40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28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40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82"/>
      <c r="W20" s="89">
        <f>W14*4+W18*4+W16*9</f>
        <v>723.6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40" s="36" customFormat="1" ht="27.9" customHeight="1">
      <c r="B21" s="31">
        <v>4</v>
      </c>
      <c r="C21" s="279"/>
      <c r="D21" s="32" t="str">
        <f>'115.4月菜單'!J14</f>
        <v>香Q米飯</v>
      </c>
      <c r="E21" s="32" t="s">
        <v>15</v>
      </c>
      <c r="F21" s="32"/>
      <c r="G21" s="32" t="str">
        <f>'115.4月菜單'!J15</f>
        <v>炸豬排(炸)</v>
      </c>
      <c r="H21" s="32" t="s">
        <v>101</v>
      </c>
      <c r="I21" s="32"/>
      <c r="J21" s="32" t="str">
        <f>'115.4月菜單'!J16</f>
        <v>三杯雞</v>
      </c>
      <c r="K21" s="32" t="s">
        <v>17</v>
      </c>
      <c r="L21" s="32"/>
      <c r="M21" s="32" t="str">
        <f>'115.4月菜單'!J17</f>
        <v>客家小炒(豆)(海)</v>
      </c>
      <c r="N21" s="32" t="s">
        <v>202</v>
      </c>
      <c r="O21" s="32"/>
      <c r="P21" s="32" t="str">
        <f>'115.4月菜單'!J18</f>
        <v>深色蔬菜</v>
      </c>
      <c r="Q21" s="32" t="s">
        <v>18</v>
      </c>
      <c r="R21" s="32"/>
      <c r="S21" s="32" t="str">
        <f>'115.4月菜單'!J19</f>
        <v>鮮蔬湯</v>
      </c>
      <c r="T21" s="32" t="s">
        <v>17</v>
      </c>
      <c r="U21" s="32"/>
      <c r="V21" s="280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40" s="58" customFormat="1" ht="27.75" customHeight="1">
      <c r="B22" s="37" t="s">
        <v>8</v>
      </c>
      <c r="C22" s="279"/>
      <c r="D22" s="2" t="s">
        <v>61</v>
      </c>
      <c r="E22" s="2"/>
      <c r="F22" s="2">
        <v>100</v>
      </c>
      <c r="G22" s="291" t="s">
        <v>151</v>
      </c>
      <c r="H22" s="292"/>
      <c r="I22" s="2">
        <v>40</v>
      </c>
      <c r="J22" s="2" t="s">
        <v>164</v>
      </c>
      <c r="K22" s="2"/>
      <c r="L22" s="2">
        <v>50</v>
      </c>
      <c r="M22" s="2" t="s">
        <v>134</v>
      </c>
      <c r="N22" s="162" t="s">
        <v>95</v>
      </c>
      <c r="O22" s="117">
        <v>40</v>
      </c>
      <c r="P22" s="2" t="s">
        <v>56</v>
      </c>
      <c r="Q22" s="2"/>
      <c r="R22" s="2">
        <v>100</v>
      </c>
      <c r="S22" s="2" t="s">
        <v>105</v>
      </c>
      <c r="T22" s="2"/>
      <c r="U22" s="2">
        <v>30</v>
      </c>
      <c r="V22" s="281"/>
      <c r="W22" s="90">
        <f>Y21*15+Y22*0+Y23*5+Y24*0+Y25*15+Y26*12+15</f>
        <v>98.5</v>
      </c>
      <c r="X22" s="38" t="s">
        <v>138</v>
      </c>
      <c r="Y22" s="39">
        <v>2.2999999999999998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40" s="58" customFormat="1" ht="27.9" customHeight="1">
      <c r="B23" s="37">
        <v>8</v>
      </c>
      <c r="C23" s="279"/>
      <c r="D23" s="2"/>
      <c r="E23" s="2"/>
      <c r="F23" s="2"/>
      <c r="G23" s="2"/>
      <c r="H23" s="2"/>
      <c r="I23" s="2"/>
      <c r="J23" s="2" t="s">
        <v>102</v>
      </c>
      <c r="K23" s="2"/>
      <c r="L23" s="2">
        <v>40</v>
      </c>
      <c r="M23" s="293" t="s">
        <v>111</v>
      </c>
      <c r="N23" s="294"/>
      <c r="O23" s="2">
        <v>10</v>
      </c>
      <c r="P23" s="2"/>
      <c r="Q23" s="2"/>
      <c r="R23" s="2"/>
      <c r="S23" s="2" t="s">
        <v>77</v>
      </c>
      <c r="T23" s="2"/>
      <c r="U23" s="2">
        <v>10</v>
      </c>
      <c r="V23" s="281"/>
      <c r="W23" s="40" t="s">
        <v>44</v>
      </c>
      <c r="X23" s="41" t="s">
        <v>25</v>
      </c>
      <c r="Y23" s="39">
        <v>1.7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40" s="58" customFormat="1" ht="27.9" customHeight="1">
      <c r="B24" s="37" t="s">
        <v>10</v>
      </c>
      <c r="C24" s="279"/>
      <c r="D24" s="2"/>
      <c r="E24" s="2"/>
      <c r="F24" s="2"/>
      <c r="G24" s="2"/>
      <c r="H24" s="45"/>
      <c r="I24" s="2"/>
      <c r="J24" s="2" t="s">
        <v>246</v>
      </c>
      <c r="K24" s="2"/>
      <c r="L24" s="2">
        <v>1</v>
      </c>
      <c r="M24" s="2" t="s">
        <v>203</v>
      </c>
      <c r="N24" s="2" t="s">
        <v>84</v>
      </c>
      <c r="O24" s="2">
        <v>3</v>
      </c>
      <c r="P24" s="2"/>
      <c r="Q24" s="45"/>
      <c r="R24" s="2"/>
      <c r="S24" s="2" t="s">
        <v>98</v>
      </c>
      <c r="T24" s="2"/>
      <c r="U24" s="2">
        <v>1</v>
      </c>
      <c r="V24" s="281"/>
      <c r="W24" s="88">
        <f>Y21*0+Y22*5+Y23*0+Y24*5+Y25*0+Y26*4</f>
        <v>24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40" s="58" customFormat="1" ht="27.9" customHeight="1">
      <c r="B25" s="275" t="s">
        <v>37</v>
      </c>
      <c r="C25" s="279"/>
      <c r="D25" s="2"/>
      <c r="E25" s="2"/>
      <c r="F25" s="2"/>
      <c r="G25" s="2"/>
      <c r="H25" s="45"/>
      <c r="I25" s="2"/>
      <c r="J25" s="2" t="s">
        <v>99</v>
      </c>
      <c r="K25" s="2"/>
      <c r="L25" s="2">
        <v>1</v>
      </c>
      <c r="N25" s="144"/>
      <c r="O25" s="117"/>
      <c r="P25" s="2"/>
      <c r="Q25" s="45"/>
      <c r="R25" s="2"/>
      <c r="S25" s="2" t="s">
        <v>108</v>
      </c>
      <c r="T25" s="45"/>
      <c r="U25" s="2">
        <v>1</v>
      </c>
      <c r="V25" s="281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40" s="58" customFormat="1" ht="27.9" customHeight="1">
      <c r="B26" s="275"/>
      <c r="C26" s="279"/>
      <c r="D26" s="87"/>
      <c r="E26" s="45"/>
      <c r="F26" s="2"/>
      <c r="G26" s="63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81"/>
      <c r="W26" s="88">
        <f>Y21*2+Y22*7+Y23*1+Y24*0+Y25*0+Y26*8</f>
        <v>27.799999999999997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40" s="58" customFormat="1" ht="27.9" customHeight="1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2"/>
      <c r="O27" s="2"/>
      <c r="P27" s="2"/>
      <c r="Q27" s="45"/>
      <c r="R27" s="2"/>
      <c r="S27" s="2"/>
      <c r="T27" s="45"/>
      <c r="U27" s="2"/>
      <c r="V27" s="281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40" s="58" customFormat="1" ht="27.9" customHeight="1" thickBot="1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82"/>
      <c r="W28" s="89">
        <f>W22*4+W26*4+W24*9</f>
        <v>721.2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  <c r="AL28" s="136"/>
      <c r="AM28" s="136"/>
      <c r="AN28" s="136"/>
    </row>
    <row r="29" spans="2:40" s="36" customFormat="1" ht="27.9" customHeight="1">
      <c r="B29" s="31">
        <v>4</v>
      </c>
      <c r="C29" s="279"/>
      <c r="D29" s="32" t="str">
        <f>'115.4月菜單'!N14</f>
        <v>地瓜飯</v>
      </c>
      <c r="E29" s="32" t="s">
        <v>66</v>
      </c>
      <c r="F29" s="32"/>
      <c r="G29" s="32" t="str">
        <f>'115.4月菜單'!N15</f>
        <v>沙茶魷魚(海)-申請</v>
      </c>
      <c r="H29" s="92" t="s">
        <v>17</v>
      </c>
      <c r="I29" s="32"/>
      <c r="J29" s="32" t="str">
        <f>'115.4月菜單'!N16</f>
        <v>紅燒豬腩</v>
      </c>
      <c r="K29" s="92" t="s">
        <v>17</v>
      </c>
      <c r="L29" s="32"/>
      <c r="M29" s="32" t="str">
        <f>'115.4月菜單'!N17</f>
        <v>雞塊X2(加)(炸)</v>
      </c>
      <c r="N29" s="32" t="s">
        <v>101</v>
      </c>
      <c r="O29" s="32"/>
      <c r="P29" s="32" t="str">
        <f>'115.4月菜單'!N18</f>
        <v>有機蔬菜</v>
      </c>
      <c r="Q29" s="32" t="s">
        <v>70</v>
      </c>
      <c r="R29" s="32"/>
      <c r="S29" s="32" t="str">
        <f>'115.4月菜單'!N19</f>
        <v>綠豆湯</v>
      </c>
      <c r="T29" s="32" t="s">
        <v>68</v>
      </c>
      <c r="U29" s="32"/>
      <c r="V29" s="280"/>
      <c r="W29" s="33" t="s">
        <v>86</v>
      </c>
      <c r="X29" s="34" t="s">
        <v>87</v>
      </c>
      <c r="Y29" s="35">
        <v>5.9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  <c r="AL29" s="136"/>
      <c r="AM29" s="136"/>
      <c r="AN29" s="136"/>
    </row>
    <row r="30" spans="2:40" ht="27.9" customHeight="1">
      <c r="B30" s="37" t="s">
        <v>8</v>
      </c>
      <c r="C30" s="279"/>
      <c r="D30" s="2" t="s">
        <v>54</v>
      </c>
      <c r="E30" s="2"/>
      <c r="F30" s="2">
        <v>90</v>
      </c>
      <c r="G30" s="119" t="s">
        <v>250</v>
      </c>
      <c r="H30" s="218"/>
      <c r="I30" s="2">
        <v>10</v>
      </c>
      <c r="J30" s="291" t="s">
        <v>265</v>
      </c>
      <c r="K30" s="292"/>
      <c r="L30" s="2">
        <v>20</v>
      </c>
      <c r="M30" s="2" t="s">
        <v>160</v>
      </c>
      <c r="N30" s="2" t="s">
        <v>117</v>
      </c>
      <c r="O30" s="2">
        <v>20</v>
      </c>
      <c r="P30" s="2" t="s">
        <v>88</v>
      </c>
      <c r="Q30" s="2"/>
      <c r="R30" s="2">
        <v>100</v>
      </c>
      <c r="S30" s="2" t="s">
        <v>314</v>
      </c>
      <c r="T30" s="2"/>
      <c r="U30" s="2">
        <v>10</v>
      </c>
      <c r="V30" s="281"/>
      <c r="W30" s="90">
        <f>Y29*15+Y30*0+Y31*5+Y32*0+Y33*15+Y34*12+15</f>
        <v>112</v>
      </c>
      <c r="X30" s="38" t="s">
        <v>138</v>
      </c>
      <c r="Y30" s="39">
        <v>2.2000000000000002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  <c r="AL30" s="136"/>
      <c r="AM30" s="136"/>
      <c r="AN30" s="136"/>
    </row>
    <row r="31" spans="2:40" ht="27.9" customHeight="1">
      <c r="B31" s="37">
        <v>9</v>
      </c>
      <c r="C31" s="279"/>
      <c r="D31" s="2" t="s">
        <v>85</v>
      </c>
      <c r="E31" s="2"/>
      <c r="F31" s="2">
        <v>50</v>
      </c>
      <c r="G31" s="216" t="s">
        <v>130</v>
      </c>
      <c r="H31" s="219" t="s">
        <v>84</v>
      </c>
      <c r="I31" s="2">
        <v>60</v>
      </c>
      <c r="J31" s="284" t="s">
        <v>115</v>
      </c>
      <c r="K31" s="285"/>
      <c r="L31" s="2">
        <v>20</v>
      </c>
      <c r="M31" s="2"/>
      <c r="N31" s="2"/>
      <c r="O31" s="2"/>
      <c r="P31" s="2"/>
      <c r="Q31" s="2"/>
      <c r="R31" s="2"/>
      <c r="S31" s="2" t="s">
        <v>313</v>
      </c>
      <c r="T31" s="2"/>
      <c r="U31" s="2">
        <v>10</v>
      </c>
      <c r="V31" s="281"/>
      <c r="W31" s="40" t="s">
        <v>89</v>
      </c>
      <c r="X31" s="41" t="s">
        <v>90</v>
      </c>
      <c r="Y31" s="39">
        <v>1.7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  <c r="AL31" s="136"/>
      <c r="AM31" s="143"/>
      <c r="AN31" s="136"/>
    </row>
    <row r="32" spans="2:40" ht="27.9" customHeight="1">
      <c r="B32" s="37" t="s">
        <v>10</v>
      </c>
      <c r="C32" s="279"/>
      <c r="D32" s="45"/>
      <c r="E32" s="45"/>
      <c r="F32" s="2"/>
      <c r="G32" s="159" t="s">
        <v>65</v>
      </c>
      <c r="H32" s="160"/>
      <c r="I32" s="2">
        <v>30</v>
      </c>
      <c r="J32" s="2" t="s">
        <v>140</v>
      </c>
      <c r="K32" s="45"/>
      <c r="L32" s="2">
        <v>30</v>
      </c>
      <c r="M32" s="159"/>
      <c r="N32" s="160"/>
      <c r="O32" s="2"/>
      <c r="P32" s="2"/>
      <c r="Q32" s="45"/>
      <c r="R32" s="2"/>
      <c r="S32" s="2"/>
      <c r="T32" s="2"/>
      <c r="U32" s="2"/>
      <c r="V32" s="281"/>
      <c r="W32" s="88">
        <f>Y29*0+Y30*5+Y31*0+Y32*5+Y33*0+Y34*4</f>
        <v>23.5</v>
      </c>
      <c r="X32" s="41" t="s">
        <v>91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  <c r="AL32" s="136"/>
      <c r="AM32" s="143"/>
      <c r="AN32" s="136"/>
    </row>
    <row r="33" spans="2:33" ht="27.9" customHeight="1">
      <c r="B33" s="275" t="s">
        <v>38</v>
      </c>
      <c r="C33" s="279"/>
      <c r="D33" s="45"/>
      <c r="E33" s="45"/>
      <c r="F33" s="2"/>
      <c r="G33" s="119"/>
      <c r="H33" s="133"/>
      <c r="I33" s="2"/>
      <c r="J33" s="2"/>
      <c r="K33" s="87"/>
      <c r="L33" s="2"/>
      <c r="M33" s="159"/>
      <c r="N33" s="160"/>
      <c r="O33" s="2"/>
      <c r="P33" s="2"/>
      <c r="Q33" s="45"/>
      <c r="R33" s="2"/>
      <c r="S33" s="2"/>
      <c r="T33" s="2"/>
      <c r="U33" s="2"/>
      <c r="V33" s="281"/>
      <c r="W33" s="40" t="s">
        <v>92</v>
      </c>
      <c r="X33" s="41" t="s">
        <v>93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275"/>
      <c r="C34" s="279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81"/>
      <c r="W34" s="88">
        <f>Y29*2+Y30*7+Y31*1+Y32*0+Y33*0+Y34*8</f>
        <v>28.900000000000002</v>
      </c>
      <c r="X34" s="80" t="s">
        <v>94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8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82"/>
      <c r="W36" s="89">
        <f>W30*4+W34*4+W32*9</f>
        <v>775.1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4</v>
      </c>
      <c r="C37" s="279"/>
      <c r="D37" s="32" t="str">
        <f>'115.4月菜單'!R14</f>
        <v>蝦仁蛋炒飯(海)</v>
      </c>
      <c r="E37" s="32" t="s">
        <v>202</v>
      </c>
      <c r="F37" s="32"/>
      <c r="G37" s="32" t="str">
        <f>'115.4月菜單'!R15</f>
        <v>烤肉醬雞翅</v>
      </c>
      <c r="H37" s="32" t="s">
        <v>81</v>
      </c>
      <c r="I37" s="32"/>
      <c r="J37" s="32" t="str">
        <f>'115.4月菜單'!R16</f>
        <v>蒸餃X2(冷)</v>
      </c>
      <c r="K37" s="32" t="s">
        <v>15</v>
      </c>
      <c r="L37" s="32"/>
      <c r="M37" s="32" t="str">
        <f>'115.4月菜單'!R17</f>
        <v>太祖鮮筍</v>
      </c>
      <c r="N37" s="32" t="s">
        <v>17</v>
      </c>
      <c r="O37" s="32"/>
      <c r="P37" s="32" t="str">
        <f>'115.4月菜單'!R18</f>
        <v>深色蔬菜</v>
      </c>
      <c r="Q37" s="32" t="s">
        <v>70</v>
      </c>
      <c r="R37" s="32"/>
      <c r="S37" s="32" t="str">
        <f>'115.4月菜單'!R19</f>
        <v>冬瓜湯/獎勵金豆奶</v>
      </c>
      <c r="T37" s="32" t="s">
        <v>17</v>
      </c>
      <c r="U37" s="32"/>
      <c r="V37" s="280" t="s">
        <v>303</v>
      </c>
      <c r="W37" s="33" t="s">
        <v>42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279"/>
      <c r="D38" s="2" t="s">
        <v>157</v>
      </c>
      <c r="E38" s="2"/>
      <c r="F38" s="2">
        <v>100</v>
      </c>
      <c r="G38" s="161" t="s">
        <v>163</v>
      </c>
      <c r="H38" s="162"/>
      <c r="I38" s="109">
        <v>60</v>
      </c>
      <c r="J38" s="2" t="s">
        <v>211</v>
      </c>
      <c r="K38" s="2" t="s">
        <v>124</v>
      </c>
      <c r="L38" s="2">
        <v>30</v>
      </c>
      <c r="M38" s="148" t="s">
        <v>106</v>
      </c>
      <c r="N38" s="149"/>
      <c r="O38" s="151">
        <v>20</v>
      </c>
      <c r="P38" s="2" t="s">
        <v>69</v>
      </c>
      <c r="Q38" s="2"/>
      <c r="R38" s="2">
        <v>100</v>
      </c>
      <c r="S38" s="2" t="s">
        <v>126</v>
      </c>
      <c r="T38" s="2"/>
      <c r="U38" s="2">
        <v>30</v>
      </c>
      <c r="V38" s="281"/>
      <c r="W38" s="90">
        <f>Y37*15+Y38*0+Y39*5+Y40*0+Y41*15+Y42*12+15</f>
        <v>99.5</v>
      </c>
      <c r="X38" s="38" t="s">
        <v>138</v>
      </c>
      <c r="Y38" s="39">
        <v>2.2000000000000002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10</v>
      </c>
      <c r="C39" s="279"/>
      <c r="D39" s="119" t="s">
        <v>65</v>
      </c>
      <c r="E39" s="183"/>
      <c r="F39" s="2">
        <v>10</v>
      </c>
      <c r="G39" s="2"/>
      <c r="H39" s="109"/>
      <c r="I39" s="109"/>
      <c r="J39" s="2"/>
      <c r="K39" s="2"/>
      <c r="L39" s="2"/>
      <c r="M39" s="148" t="s">
        <v>112</v>
      </c>
      <c r="N39" s="149"/>
      <c r="O39" s="151">
        <v>20</v>
      </c>
      <c r="P39" s="2"/>
      <c r="Q39" s="2"/>
      <c r="R39" s="2"/>
      <c r="S39" s="2" t="s">
        <v>99</v>
      </c>
      <c r="T39" s="2"/>
      <c r="U39" s="2">
        <v>1</v>
      </c>
      <c r="V39" s="281"/>
      <c r="W39" s="40" t="s">
        <v>44</v>
      </c>
      <c r="X39" s="41" t="s">
        <v>25</v>
      </c>
      <c r="Y39" s="39">
        <v>1.9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</row>
    <row r="40" spans="2:33" ht="27.9" customHeight="1">
      <c r="B40" s="37" t="s">
        <v>10</v>
      </c>
      <c r="C40" s="279"/>
      <c r="D40" s="119" t="s">
        <v>80</v>
      </c>
      <c r="E40" s="183"/>
      <c r="F40" s="2">
        <v>10</v>
      </c>
      <c r="G40" s="119"/>
      <c r="H40" s="163"/>
      <c r="I40" s="2"/>
      <c r="J40" s="2"/>
      <c r="K40" s="85"/>
      <c r="L40" s="2"/>
      <c r="M40" s="295" t="s">
        <v>111</v>
      </c>
      <c r="N40" s="296"/>
      <c r="O40" s="152">
        <v>10</v>
      </c>
      <c r="P40" s="2"/>
      <c r="Q40" s="2"/>
      <c r="R40" s="2"/>
      <c r="S40" s="2"/>
      <c r="T40" s="2"/>
      <c r="U40" s="2"/>
      <c r="V40" s="281"/>
      <c r="W40" s="88">
        <f>Y37*0+Y38*5+Y39*0+Y40*5+Y41*0+Y42*4</f>
        <v>23.5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</row>
    <row r="41" spans="2:33" ht="27.9" customHeight="1">
      <c r="B41" s="275" t="s">
        <v>30</v>
      </c>
      <c r="C41" s="279"/>
      <c r="D41" s="2" t="s">
        <v>205</v>
      </c>
      <c r="E41" s="2" t="s">
        <v>95</v>
      </c>
      <c r="F41" s="2">
        <v>1</v>
      </c>
      <c r="G41" s="2"/>
      <c r="H41" s="2"/>
      <c r="I41" s="2"/>
      <c r="J41" s="2"/>
      <c r="K41" s="45"/>
      <c r="L41" s="2"/>
      <c r="M41" s="149" t="s">
        <v>133</v>
      </c>
      <c r="N41" s="150"/>
      <c r="O41" s="153">
        <v>1</v>
      </c>
      <c r="P41" s="2"/>
      <c r="Q41" s="2"/>
      <c r="R41" s="2"/>
      <c r="S41" s="2"/>
      <c r="T41" s="2"/>
      <c r="U41" s="2"/>
      <c r="V41" s="281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</row>
    <row r="42" spans="2:33" ht="27.9" customHeight="1">
      <c r="B42" s="275"/>
      <c r="C42" s="279"/>
      <c r="D42" s="2" t="s">
        <v>148</v>
      </c>
      <c r="E42" s="2" t="s">
        <v>84</v>
      </c>
      <c r="F42" s="2">
        <v>10</v>
      </c>
      <c r="G42" s="2"/>
      <c r="H42" s="45"/>
      <c r="I42" s="2"/>
      <c r="J42" s="2"/>
      <c r="K42" s="45"/>
      <c r="L42" s="2"/>
      <c r="M42" s="164" t="s">
        <v>198</v>
      </c>
      <c r="N42" s="165"/>
      <c r="O42" s="153">
        <v>5</v>
      </c>
      <c r="P42" s="2"/>
      <c r="Q42" s="45"/>
      <c r="R42" s="2"/>
      <c r="S42" s="2"/>
      <c r="T42" s="2"/>
      <c r="U42" s="2"/>
      <c r="V42" s="281"/>
      <c r="W42" s="88">
        <f>Y37*2+Y38*7+Y39*1+Y40*0+Y41*0+Y42*8</f>
        <v>27.3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</row>
    <row r="43" spans="2:33" ht="27.9" customHeight="1">
      <c r="B43" s="47" t="s">
        <v>34</v>
      </c>
      <c r="C43" s="48"/>
      <c r="D43" s="87" t="s">
        <v>77</v>
      </c>
      <c r="E43" s="87"/>
      <c r="F43" s="2">
        <v>10</v>
      </c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5"/>
      <c r="U43" s="2"/>
      <c r="V43" s="281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82"/>
      <c r="W44" s="89">
        <f>W38*4+W42*4+W40*9</f>
        <v>718.7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74"/>
      <c r="AB45" s="57"/>
    </row>
    <row r="46" spans="2:33">
      <c r="B46" s="57"/>
      <c r="C46" s="62"/>
      <c r="D46" s="288"/>
      <c r="E46" s="288"/>
      <c r="F46" s="290"/>
      <c r="G46" s="290"/>
      <c r="H46" s="75"/>
      <c r="K46" s="75"/>
      <c r="N46" s="75"/>
      <c r="Q46" s="75"/>
      <c r="T46" s="75"/>
    </row>
    <row r="47" spans="2:33" ht="28.2">
      <c r="M47" s="154"/>
      <c r="N47" s="155"/>
      <c r="O47" s="154"/>
    </row>
    <row r="48" spans="2:33" ht="28.2">
      <c r="M48" s="154"/>
      <c r="N48" s="155"/>
      <c r="O48" s="154"/>
    </row>
    <row r="49" spans="13:15" ht="28.2">
      <c r="M49" s="156"/>
      <c r="N49" s="156"/>
      <c r="O49" s="157"/>
    </row>
    <row r="50" spans="13:15" ht="28.2">
      <c r="M50" s="155"/>
      <c r="N50" s="158"/>
      <c r="O50" s="155"/>
    </row>
    <row r="51" spans="13:15" ht="28.2">
      <c r="M51" s="155"/>
      <c r="N51" s="158"/>
      <c r="O51" s="155"/>
    </row>
  </sheetData>
  <mergeCells count="28">
    <mergeCell ref="B41:B42"/>
    <mergeCell ref="C13:C18"/>
    <mergeCell ref="V13:V20"/>
    <mergeCell ref="B17:B18"/>
    <mergeCell ref="B25:B26"/>
    <mergeCell ref="B33:B34"/>
    <mergeCell ref="G15:H15"/>
    <mergeCell ref="G16:H16"/>
    <mergeCell ref="J31:K31"/>
    <mergeCell ref="J14:K14"/>
    <mergeCell ref="B1:Y1"/>
    <mergeCell ref="B2:G2"/>
    <mergeCell ref="C5:C10"/>
    <mergeCell ref="V5:V12"/>
    <mergeCell ref="B9:B10"/>
    <mergeCell ref="F3:L3"/>
    <mergeCell ref="D46:G46"/>
    <mergeCell ref="C29:C34"/>
    <mergeCell ref="V29:V36"/>
    <mergeCell ref="C21:C26"/>
    <mergeCell ref="V21:V28"/>
    <mergeCell ref="J45:Y45"/>
    <mergeCell ref="C37:C42"/>
    <mergeCell ref="V37:V44"/>
    <mergeCell ref="G22:H22"/>
    <mergeCell ref="M23:N23"/>
    <mergeCell ref="M40:N40"/>
    <mergeCell ref="J30:K3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7"/>
  <sheetViews>
    <sheetView zoomScale="75" zoomScaleNormal="75" workbookViewId="0">
      <selection activeCell="B1" sqref="B1:Y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76" t="s">
        <v>309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4"/>
      <c r="AB1" s="6"/>
    </row>
    <row r="2" spans="2:33" s="5" customFormat="1" ht="13.5" customHeight="1">
      <c r="B2" s="277"/>
      <c r="C2" s="278"/>
      <c r="D2" s="278"/>
      <c r="E2" s="278"/>
      <c r="F2" s="278"/>
      <c r="G2" s="27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283" t="s">
        <v>96</v>
      </c>
      <c r="G3" s="283"/>
      <c r="H3" s="283"/>
      <c r="I3" s="283"/>
      <c r="J3" s="283"/>
      <c r="K3" s="283"/>
      <c r="L3" s="28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279"/>
      <c r="D5" s="32" t="str">
        <f>'115.4月菜單'!B23</f>
        <v>香Q米飯</v>
      </c>
      <c r="E5" s="32" t="s">
        <v>66</v>
      </c>
      <c r="F5" s="1" t="s">
        <v>16</v>
      </c>
      <c r="G5" s="32" t="str">
        <f>'115.4月菜單'!B24</f>
        <v>鹹豬肉</v>
      </c>
      <c r="H5" s="32" t="s">
        <v>17</v>
      </c>
      <c r="I5" s="1" t="s">
        <v>16</v>
      </c>
      <c r="J5" s="32" t="str">
        <f>'115.4月菜單'!B25</f>
        <v>香酥魚條(海加)(炸)</v>
      </c>
      <c r="K5" s="32" t="s">
        <v>101</v>
      </c>
      <c r="L5" s="1" t="s">
        <v>16</v>
      </c>
      <c r="M5" s="32" t="str">
        <f>'115.4月菜單'!B26</f>
        <v>白菜蛋酥</v>
      </c>
      <c r="N5" s="32" t="s">
        <v>17</v>
      </c>
      <c r="O5" s="1" t="s">
        <v>16</v>
      </c>
      <c r="P5" s="32" t="str">
        <f>'115.4月菜單'!B27</f>
        <v>深色蔬菜</v>
      </c>
      <c r="Q5" s="32" t="s">
        <v>18</v>
      </c>
      <c r="R5" s="1" t="s">
        <v>16</v>
      </c>
      <c r="S5" s="32" t="str">
        <f>'115.4月菜單'!B28</f>
        <v>香菇雞湯</v>
      </c>
      <c r="T5" s="32" t="s">
        <v>17</v>
      </c>
      <c r="U5" s="1" t="s">
        <v>16</v>
      </c>
      <c r="V5" s="280"/>
      <c r="W5" s="33" t="s">
        <v>42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</row>
    <row r="6" spans="2:33" ht="27.9" customHeight="1">
      <c r="B6" s="37" t="s">
        <v>8</v>
      </c>
      <c r="C6" s="279"/>
      <c r="D6" s="2" t="s">
        <v>67</v>
      </c>
      <c r="E6" s="2"/>
      <c r="F6" s="2">
        <v>100</v>
      </c>
      <c r="G6" s="192" t="s">
        <v>111</v>
      </c>
      <c r="H6" s="118"/>
      <c r="I6" s="117">
        <v>40</v>
      </c>
      <c r="J6" s="2" t="s">
        <v>251</v>
      </c>
      <c r="K6" s="2" t="s">
        <v>252</v>
      </c>
      <c r="L6" s="2">
        <v>30</v>
      </c>
      <c r="M6" s="2" t="s">
        <v>112</v>
      </c>
      <c r="N6" s="131"/>
      <c r="O6" s="2">
        <v>50</v>
      </c>
      <c r="P6" s="2" t="s">
        <v>56</v>
      </c>
      <c r="Q6" s="2"/>
      <c r="R6" s="2">
        <v>100</v>
      </c>
      <c r="S6" s="2" t="s">
        <v>142</v>
      </c>
      <c r="T6" s="2"/>
      <c r="U6" s="2">
        <v>10</v>
      </c>
      <c r="V6" s="281"/>
      <c r="W6" s="90">
        <f>Y5*15+Y6*0+Y7*5+Y8*0+Y9*15+Y10*12+15</f>
        <v>101</v>
      </c>
      <c r="X6" s="38" t="s">
        <v>138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</row>
    <row r="7" spans="2:33" ht="27.9" customHeight="1">
      <c r="B7" s="37">
        <v>13</v>
      </c>
      <c r="C7" s="279"/>
      <c r="D7" s="2"/>
      <c r="E7" s="2"/>
      <c r="F7" s="2"/>
      <c r="G7" s="159" t="s">
        <v>65</v>
      </c>
      <c r="H7" s="160"/>
      <c r="I7" s="2">
        <v>30</v>
      </c>
      <c r="J7" s="159"/>
      <c r="K7" s="160"/>
      <c r="L7" s="2"/>
      <c r="M7" s="2" t="s">
        <v>98</v>
      </c>
      <c r="N7" s="87"/>
      <c r="O7" s="2">
        <v>1</v>
      </c>
      <c r="P7" s="2"/>
      <c r="Q7" s="2"/>
      <c r="R7" s="2"/>
      <c r="S7" s="2" t="s">
        <v>102</v>
      </c>
      <c r="T7" s="2"/>
      <c r="U7" s="2">
        <v>30</v>
      </c>
      <c r="V7" s="281"/>
      <c r="W7" s="40" t="s">
        <v>44</v>
      </c>
      <c r="X7" s="41" t="s">
        <v>25</v>
      </c>
      <c r="Y7" s="39">
        <v>2.2000000000000002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</row>
    <row r="8" spans="2:33" ht="27.9" customHeight="1">
      <c r="B8" s="37" t="s">
        <v>10</v>
      </c>
      <c r="C8" s="279"/>
      <c r="D8" s="2"/>
      <c r="E8" s="2"/>
      <c r="F8" s="2"/>
      <c r="G8" s="2"/>
      <c r="H8" s="2"/>
      <c r="I8" s="2"/>
      <c r="J8" s="58"/>
      <c r="K8" s="132"/>
      <c r="L8" s="117"/>
      <c r="M8" s="207" t="s">
        <v>198</v>
      </c>
      <c r="N8" s="132"/>
      <c r="O8" s="117">
        <v>5</v>
      </c>
      <c r="P8" s="2"/>
      <c r="Q8" s="45"/>
      <c r="R8" s="2"/>
      <c r="S8" s="2" t="s">
        <v>109</v>
      </c>
      <c r="T8" s="2"/>
      <c r="U8" s="2">
        <v>1</v>
      </c>
      <c r="V8" s="281"/>
      <c r="W8" s="88">
        <f>Y5*0+Y6*5+Y7*0+Y8*5+Y9*0+Y10*4</f>
        <v>24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</row>
    <row r="9" spans="2:33" ht="27.9" customHeight="1">
      <c r="B9" s="275" t="s">
        <v>35</v>
      </c>
      <c r="C9" s="279"/>
      <c r="D9" s="2"/>
      <c r="E9" s="2"/>
      <c r="F9" s="2"/>
      <c r="G9" s="2"/>
      <c r="H9" s="45"/>
      <c r="I9" s="2"/>
      <c r="J9" s="2"/>
      <c r="K9" s="2"/>
      <c r="L9" s="2"/>
      <c r="M9" s="2" t="s">
        <v>77</v>
      </c>
      <c r="N9" s="109"/>
      <c r="O9" s="2">
        <v>3</v>
      </c>
      <c r="P9" s="2"/>
      <c r="Q9" s="45"/>
      <c r="R9" s="2"/>
      <c r="S9" s="2"/>
      <c r="T9" s="2"/>
      <c r="U9" s="2"/>
      <c r="V9" s="281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</row>
    <row r="10" spans="2:33" ht="27.9" customHeight="1">
      <c r="B10" s="275"/>
      <c r="C10" s="279"/>
      <c r="D10" s="2"/>
      <c r="E10" s="2"/>
      <c r="F10" s="2"/>
      <c r="G10" s="2"/>
      <c r="H10" s="45"/>
      <c r="I10" s="2"/>
      <c r="J10" s="2"/>
      <c r="K10" s="2"/>
      <c r="L10" s="2"/>
      <c r="M10" s="2" t="s">
        <v>209</v>
      </c>
      <c r="N10" s="45"/>
      <c r="O10" s="2">
        <v>1</v>
      </c>
      <c r="P10" s="2"/>
      <c r="Q10" s="45"/>
      <c r="R10" s="2"/>
      <c r="S10" s="2"/>
      <c r="T10" s="2"/>
      <c r="U10" s="2"/>
      <c r="V10" s="281"/>
      <c r="W10" s="88">
        <f>Y5*2+Y6*7+Y7*1+Y8*0+Y9*0+Y10*8-0.6</f>
        <v>27.699999999999996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2"/>
      <c r="L11" s="2"/>
      <c r="M11" s="2"/>
      <c r="N11" s="45"/>
      <c r="O11" s="2"/>
      <c r="P11" s="2"/>
      <c r="Q11" s="45"/>
      <c r="R11" s="2"/>
      <c r="S11" s="2"/>
      <c r="T11" s="2"/>
      <c r="U11" s="2"/>
      <c r="V11" s="28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82"/>
      <c r="W12" s="89">
        <f>W6*4+W10*4+W8*9</f>
        <v>730.8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</row>
    <row r="13" spans="2:33" s="36" customFormat="1" ht="27.9" customHeight="1">
      <c r="B13" s="31">
        <v>4</v>
      </c>
      <c r="C13" s="279"/>
      <c r="D13" s="32" t="str">
        <f>'115.4月菜單'!F23</f>
        <v>五穀飯</v>
      </c>
      <c r="E13" s="32" t="s">
        <v>66</v>
      </c>
      <c r="F13" s="32"/>
      <c r="G13" s="32" t="str">
        <f>'115.4月菜單'!F24</f>
        <v>烤雞腿</v>
      </c>
      <c r="H13" s="32" t="s">
        <v>81</v>
      </c>
      <c r="I13" s="32"/>
      <c r="J13" s="32" t="str">
        <f>'115.4月菜單'!F25</f>
        <v>蒸蛋</v>
      </c>
      <c r="K13" s="32" t="s">
        <v>15</v>
      </c>
      <c r="L13" s="32"/>
      <c r="M13" s="32" t="str">
        <f>'115.4月菜單'!F26</f>
        <v>壽喜燒肉片</v>
      </c>
      <c r="N13" s="32" t="s">
        <v>17</v>
      </c>
      <c r="O13" s="32"/>
      <c r="P13" s="32" t="str">
        <f>'115.4月菜單'!F27</f>
        <v>淺色蔬菜</v>
      </c>
      <c r="Q13" s="32" t="s">
        <v>70</v>
      </c>
      <c r="R13" s="32"/>
      <c r="S13" s="32" t="str">
        <f>'115.4月菜單'!F28</f>
        <v>菜頭湯</v>
      </c>
      <c r="T13" s="32" t="s">
        <v>17</v>
      </c>
      <c r="U13" s="32"/>
      <c r="V13" s="280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79"/>
      <c r="D14" s="2" t="s">
        <v>157</v>
      </c>
      <c r="E14" s="2"/>
      <c r="F14" s="2">
        <v>60</v>
      </c>
      <c r="G14" s="297" t="s">
        <v>147</v>
      </c>
      <c r="H14" s="298"/>
      <c r="I14" s="2">
        <v>60</v>
      </c>
      <c r="J14" s="2" t="s">
        <v>77</v>
      </c>
      <c r="K14" s="2"/>
      <c r="L14" s="2">
        <v>55</v>
      </c>
      <c r="M14" s="2" t="s">
        <v>105</v>
      </c>
      <c r="N14" s="2"/>
      <c r="O14" s="2">
        <v>40</v>
      </c>
      <c r="P14" s="2" t="s">
        <v>56</v>
      </c>
      <c r="Q14" s="2"/>
      <c r="R14" s="2">
        <v>100</v>
      </c>
      <c r="S14" s="109" t="s">
        <v>140</v>
      </c>
      <c r="T14" s="109"/>
      <c r="U14" s="109">
        <v>30</v>
      </c>
      <c r="V14" s="281"/>
      <c r="W14" s="90">
        <f>Y13*15+Y14*0+Y15*5+Y16*0+Y17*15+Y18*12+15</f>
        <v>99</v>
      </c>
      <c r="X14" s="38" t="s">
        <v>138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14</v>
      </c>
      <c r="C15" s="279"/>
      <c r="D15" s="2" t="s">
        <v>248</v>
      </c>
      <c r="E15" s="2"/>
      <c r="F15" s="2">
        <v>40</v>
      </c>
      <c r="G15" s="293"/>
      <c r="H15" s="299"/>
      <c r="I15" s="2"/>
      <c r="J15" s="159" t="s">
        <v>123</v>
      </c>
      <c r="K15" s="160"/>
      <c r="L15" s="2">
        <v>1</v>
      </c>
      <c r="M15" s="293" t="s">
        <v>127</v>
      </c>
      <c r="N15" s="294"/>
      <c r="O15" s="2">
        <v>10</v>
      </c>
      <c r="P15" s="2"/>
      <c r="Q15" s="2"/>
      <c r="R15" s="2"/>
      <c r="S15" s="300"/>
      <c r="T15" s="301"/>
      <c r="U15" s="109"/>
      <c r="V15" s="281"/>
      <c r="W15" s="40" t="s">
        <v>44</v>
      </c>
      <c r="X15" s="41" t="s">
        <v>25</v>
      </c>
      <c r="Y15" s="39">
        <v>1.8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279"/>
      <c r="D16" s="45"/>
      <c r="E16" s="45"/>
      <c r="F16" s="2"/>
      <c r="G16" s="2"/>
      <c r="H16" s="2"/>
      <c r="I16" s="2"/>
      <c r="J16" s="2"/>
      <c r="K16" s="45"/>
      <c r="L16" s="2"/>
      <c r="M16" s="2" t="s">
        <v>65</v>
      </c>
      <c r="N16" s="87"/>
      <c r="O16" s="2">
        <v>10</v>
      </c>
      <c r="P16" s="2"/>
      <c r="Q16" s="45"/>
      <c r="R16" s="2"/>
      <c r="S16" s="109"/>
      <c r="T16" s="109"/>
      <c r="U16" s="109"/>
      <c r="V16" s="281"/>
      <c r="W16" s="88">
        <f>Y13*0+Y14*5+Y15*0+Y16*5+Y17*0+Y18*4</f>
        <v>24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275" t="s">
        <v>36</v>
      </c>
      <c r="C17" s="279"/>
      <c r="D17" s="45"/>
      <c r="E17" s="45"/>
      <c r="F17" s="2"/>
      <c r="G17" s="2"/>
      <c r="H17" s="45"/>
      <c r="I17" s="2"/>
      <c r="J17" s="2"/>
      <c r="K17" s="45"/>
      <c r="L17" s="2"/>
      <c r="M17" s="2" t="s">
        <v>98</v>
      </c>
      <c r="N17" s="87"/>
      <c r="O17" s="2">
        <v>1</v>
      </c>
      <c r="P17" s="2"/>
      <c r="Q17" s="45"/>
      <c r="R17" s="2"/>
      <c r="S17" s="2"/>
      <c r="T17" s="2"/>
      <c r="U17" s="2"/>
      <c r="V17" s="281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275"/>
      <c r="C18" s="279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2"/>
      <c r="U18" s="2"/>
      <c r="V18" s="281"/>
      <c r="W18" s="88">
        <f>Y13*2+Y14*7+Y15*1+Y16*0+Y17*0+Y18*8-0.6</f>
        <v>27.299999999999997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28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82"/>
      <c r="W20" s="89">
        <f>W14*4+W18*4+W16*9</f>
        <v>721.2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279"/>
      <c r="D21" s="32" t="str">
        <f>'115.4月菜單'!J23</f>
        <v>香Q米飯</v>
      </c>
      <c r="E21" s="32" t="s">
        <v>15</v>
      </c>
      <c r="F21" s="32"/>
      <c r="G21" s="32" t="str">
        <f>'115.4月菜單'!J24</f>
        <v>冬瓜燒雞</v>
      </c>
      <c r="H21" s="32" t="s">
        <v>17</v>
      </c>
      <c r="I21" s="32"/>
      <c r="J21" s="32" t="str">
        <f>'115.4月菜單'!J25</f>
        <v>台式香腸(加)</v>
      </c>
      <c r="K21" s="32" t="s">
        <v>81</v>
      </c>
      <c r="L21" s="32"/>
      <c r="M21" s="32" t="str">
        <f>'115.4月菜單'!J26</f>
        <v>北城豆腐鍋(豆)</v>
      </c>
      <c r="N21" s="32" t="s">
        <v>60</v>
      </c>
      <c r="O21" s="32"/>
      <c r="P21" s="32" t="str">
        <f>'115.4月菜單'!J27</f>
        <v>深色蔬菜</v>
      </c>
      <c r="Q21" s="32" t="s">
        <v>18</v>
      </c>
      <c r="R21" s="32"/>
      <c r="S21" s="32" t="str">
        <f>'115.4月菜單'!J28</f>
        <v>日式昆布湯</v>
      </c>
      <c r="T21" s="32" t="s">
        <v>17</v>
      </c>
      <c r="U21" s="32"/>
      <c r="V21" s="280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279"/>
      <c r="D22" s="2" t="s">
        <v>54</v>
      </c>
      <c r="E22" s="2"/>
      <c r="F22" s="2">
        <v>100</v>
      </c>
      <c r="G22" s="161" t="s">
        <v>126</v>
      </c>
      <c r="H22" s="162"/>
      <c r="I22" s="2">
        <v>40</v>
      </c>
      <c r="J22" s="109" t="s">
        <v>270</v>
      </c>
      <c r="K22" s="109" t="s">
        <v>117</v>
      </c>
      <c r="L22" s="109">
        <v>30</v>
      </c>
      <c r="M22" s="2" t="s">
        <v>136</v>
      </c>
      <c r="N22" s="2"/>
      <c r="O22" s="2">
        <v>30</v>
      </c>
      <c r="P22" s="2" t="s">
        <v>56</v>
      </c>
      <c r="Q22" s="2"/>
      <c r="R22" s="2">
        <v>100</v>
      </c>
      <c r="S22" s="2" t="s">
        <v>116</v>
      </c>
      <c r="T22" s="2"/>
      <c r="U22" s="2">
        <v>1</v>
      </c>
      <c r="V22" s="281"/>
      <c r="W22" s="90">
        <f>Y21*15+Y22*0+Y23*5+Y24*0+Y25*15+Y26*12+15</f>
        <v>99</v>
      </c>
      <c r="X22" s="38" t="s">
        <v>138</v>
      </c>
      <c r="Y22" s="39">
        <v>2.2000000000000002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15</v>
      </c>
      <c r="C23" s="279"/>
      <c r="D23" s="2"/>
      <c r="E23" s="2"/>
      <c r="F23" s="2"/>
      <c r="G23" s="159" t="s">
        <v>164</v>
      </c>
      <c r="H23" s="160"/>
      <c r="I23" s="2">
        <v>40</v>
      </c>
      <c r="J23" s="109"/>
      <c r="K23" s="109"/>
      <c r="L23" s="109"/>
      <c r="M23" s="2" t="s">
        <v>298</v>
      </c>
      <c r="N23" s="2"/>
      <c r="O23" s="2">
        <v>5</v>
      </c>
      <c r="P23" s="2"/>
      <c r="Q23" s="2"/>
      <c r="R23" s="2"/>
      <c r="S23" s="284" t="s">
        <v>143</v>
      </c>
      <c r="T23" s="285"/>
      <c r="U23" s="2">
        <v>5</v>
      </c>
      <c r="V23" s="281"/>
      <c r="W23" s="40" t="s">
        <v>44</v>
      </c>
      <c r="X23" s="41" t="s">
        <v>25</v>
      </c>
      <c r="Y23" s="39">
        <v>1.8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>
      <c r="B24" s="37" t="s">
        <v>10</v>
      </c>
      <c r="C24" s="279"/>
      <c r="D24" s="2"/>
      <c r="E24" s="2"/>
      <c r="F24" s="2"/>
      <c r="G24" s="2"/>
      <c r="H24" s="45"/>
      <c r="I24" s="2"/>
      <c r="J24" s="109"/>
      <c r="K24" s="109"/>
      <c r="L24" s="109"/>
      <c r="M24" s="2" t="s">
        <v>198</v>
      </c>
      <c r="N24" s="85"/>
      <c r="O24" s="2">
        <v>10</v>
      </c>
      <c r="P24" s="2"/>
      <c r="Q24" s="45"/>
      <c r="R24" s="2"/>
      <c r="S24" s="2" t="s">
        <v>99</v>
      </c>
      <c r="T24" s="45"/>
      <c r="U24" s="2">
        <v>1</v>
      </c>
      <c r="V24" s="281"/>
      <c r="W24" s="88">
        <f>Y21*0+Y22*5+Y23*0+Y24*5+Y25*0+Y26*4</f>
        <v>23.5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275" t="s">
        <v>37</v>
      </c>
      <c r="C25" s="279"/>
      <c r="D25" s="2"/>
      <c r="E25" s="2"/>
      <c r="F25" s="2"/>
      <c r="G25" s="2"/>
      <c r="H25" s="45"/>
      <c r="I25" s="2"/>
      <c r="J25" s="109"/>
      <c r="K25" s="109"/>
      <c r="L25" s="109"/>
      <c r="M25" s="2" t="s">
        <v>104</v>
      </c>
      <c r="N25" s="85" t="s">
        <v>95</v>
      </c>
      <c r="O25" s="2">
        <v>20</v>
      </c>
      <c r="P25" s="2"/>
      <c r="Q25" s="45"/>
      <c r="R25" s="2"/>
      <c r="S25" s="2"/>
      <c r="T25" s="2"/>
      <c r="U25" s="2"/>
      <c r="V25" s="281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275"/>
      <c r="C26" s="279"/>
      <c r="D26" s="2"/>
      <c r="E26" s="2"/>
      <c r="F26" s="2"/>
      <c r="G26" s="63"/>
      <c r="H26" s="45"/>
      <c r="I26" s="2"/>
      <c r="J26" s="2"/>
      <c r="K26" s="45"/>
      <c r="L26" s="2"/>
      <c r="M26" s="2" t="s">
        <v>98</v>
      </c>
      <c r="N26" s="2"/>
      <c r="O26" s="2">
        <v>1</v>
      </c>
      <c r="P26" s="2"/>
      <c r="Q26" s="45"/>
      <c r="R26" s="2"/>
      <c r="S26" s="2"/>
      <c r="T26" s="45"/>
      <c r="U26" s="2"/>
      <c r="V26" s="281"/>
      <c r="W26" s="88">
        <f>Y21*2+Y22*7+Y23*1+Y24*0+Y25*0+Y26*8</f>
        <v>27.200000000000003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81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66"/>
      <c r="C28" s="67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82"/>
      <c r="W28" s="89">
        <f>W22*4+W26*4+W24*9</f>
        <v>716.3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279"/>
      <c r="D29" s="32" t="str">
        <f>'115.4月菜單'!N23</f>
        <v>地瓜飯</v>
      </c>
      <c r="E29" s="32" t="s">
        <v>15</v>
      </c>
      <c r="F29" s="32"/>
      <c r="G29" s="32" t="str">
        <f>'115.4月菜單'!N24</f>
        <v>蒜味中卷(海)(豆)-申請</v>
      </c>
      <c r="H29" s="32" t="s">
        <v>17</v>
      </c>
      <c r="I29" s="32"/>
      <c r="J29" s="32" t="str">
        <f>'115.4月菜單'!N25</f>
        <v>香香雞翅</v>
      </c>
      <c r="K29" s="32" t="s">
        <v>81</v>
      </c>
      <c r="L29" s="32"/>
      <c r="M29" s="32" t="str">
        <f>'115.4月菜單'!N26</f>
        <v>肉燥拌花菜</v>
      </c>
      <c r="N29" s="32" t="s">
        <v>17</v>
      </c>
      <c r="O29" s="32"/>
      <c r="P29" s="32" t="str">
        <f>'115.4月菜單'!N27</f>
        <v>有機蔬菜</v>
      </c>
      <c r="Q29" s="32" t="s">
        <v>48</v>
      </c>
      <c r="R29" s="32"/>
      <c r="S29" s="32" t="str">
        <f>'115.4月菜單'!N28</f>
        <v>菇菇蛋花湯</v>
      </c>
      <c r="T29" s="32" t="s">
        <v>47</v>
      </c>
      <c r="U29" s="32"/>
      <c r="V29" s="280"/>
      <c r="W29" s="33" t="s">
        <v>42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279"/>
      <c r="D30" s="2" t="s">
        <v>55</v>
      </c>
      <c r="E30" s="2"/>
      <c r="F30" s="2">
        <v>90</v>
      </c>
      <c r="G30" s="2" t="s">
        <v>130</v>
      </c>
      <c r="H30" s="2" t="s">
        <v>131</v>
      </c>
      <c r="I30" s="2">
        <v>60</v>
      </c>
      <c r="J30" s="2" t="s">
        <v>163</v>
      </c>
      <c r="K30" s="2"/>
      <c r="L30" s="2">
        <v>60</v>
      </c>
      <c r="M30" s="2" t="s">
        <v>199</v>
      </c>
      <c r="N30" s="2"/>
      <c r="O30" s="2">
        <v>60</v>
      </c>
      <c r="P30" s="2" t="s">
        <v>56</v>
      </c>
      <c r="Q30" s="2"/>
      <c r="R30" s="2">
        <v>100</v>
      </c>
      <c r="S30" s="2" t="s">
        <v>77</v>
      </c>
      <c r="T30" s="45"/>
      <c r="U30" s="2">
        <v>5</v>
      </c>
      <c r="V30" s="281"/>
      <c r="W30" s="90">
        <f>Y29*15+Y30*0+Y31*5+Y32*0+Y33*15+Y34*12+15</f>
        <v>105.5</v>
      </c>
      <c r="X30" s="38" t="s">
        <v>138</v>
      </c>
      <c r="Y30" s="39">
        <v>2.1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16</v>
      </c>
      <c r="C31" s="279"/>
      <c r="D31" s="2" t="s">
        <v>57</v>
      </c>
      <c r="E31" s="2"/>
      <c r="F31" s="2">
        <v>50</v>
      </c>
      <c r="G31" s="2" t="s">
        <v>204</v>
      </c>
      <c r="H31" s="2" t="s">
        <v>95</v>
      </c>
      <c r="I31" s="2">
        <v>20</v>
      </c>
      <c r="J31" s="159"/>
      <c r="K31" s="208"/>
      <c r="L31" s="2"/>
      <c r="M31" s="2" t="s">
        <v>80</v>
      </c>
      <c r="N31" s="2"/>
      <c r="O31" s="2">
        <v>3</v>
      </c>
      <c r="P31" s="2"/>
      <c r="Q31" s="2"/>
      <c r="R31" s="2"/>
      <c r="S31" s="2" t="s">
        <v>136</v>
      </c>
      <c r="T31" s="2"/>
      <c r="U31" s="2">
        <v>20</v>
      </c>
      <c r="V31" s="281"/>
      <c r="W31" s="40" t="s">
        <v>44</v>
      </c>
      <c r="X31" s="41" t="s">
        <v>25</v>
      </c>
      <c r="Y31" s="39">
        <v>1.9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>
      <c r="B32" s="37" t="s">
        <v>10</v>
      </c>
      <c r="C32" s="279"/>
      <c r="D32" s="45"/>
      <c r="E32" s="45"/>
      <c r="F32" s="2"/>
      <c r="G32" s="2" t="s">
        <v>149</v>
      </c>
      <c r="H32" s="45"/>
      <c r="I32" s="2">
        <v>1</v>
      </c>
      <c r="J32" s="2"/>
      <c r="K32" s="110"/>
      <c r="L32" s="2"/>
      <c r="M32" s="2" t="s">
        <v>98</v>
      </c>
      <c r="N32" s="2"/>
      <c r="O32" s="2">
        <v>1</v>
      </c>
      <c r="P32" s="2"/>
      <c r="Q32" s="45"/>
      <c r="R32" s="2"/>
      <c r="S32" s="2" t="s">
        <v>98</v>
      </c>
      <c r="T32" s="45"/>
      <c r="U32" s="2">
        <v>1</v>
      </c>
      <c r="V32" s="281"/>
      <c r="W32" s="88">
        <f>Y29*0+Y30*5+Y31*0+Y32*5+Y33*0+Y34*4</f>
        <v>23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6" ht="27.9" customHeight="1">
      <c r="B33" s="275" t="s">
        <v>38</v>
      </c>
      <c r="C33" s="279"/>
      <c r="D33" s="45"/>
      <c r="E33" s="45"/>
      <c r="F33" s="2"/>
      <c r="G33" s="2"/>
      <c r="H33" s="45"/>
      <c r="I33" s="2"/>
      <c r="J33" s="2"/>
      <c r="K33" s="85"/>
      <c r="L33" s="2"/>
      <c r="M33" s="159"/>
      <c r="N33" s="160"/>
      <c r="O33" s="2"/>
      <c r="P33" s="2"/>
      <c r="Q33" s="45"/>
      <c r="R33" s="2"/>
      <c r="S33" s="109" t="s">
        <v>198</v>
      </c>
      <c r="T33" s="109"/>
      <c r="U33" s="109">
        <v>10</v>
      </c>
      <c r="V33" s="281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6" ht="27.9" customHeight="1">
      <c r="B34" s="275"/>
      <c r="C34" s="279"/>
      <c r="D34" s="45"/>
      <c r="E34" s="45"/>
      <c r="F34" s="2"/>
      <c r="G34" s="2"/>
      <c r="H34" s="45"/>
      <c r="I34" s="2"/>
      <c r="J34" s="2"/>
      <c r="K34" s="45"/>
      <c r="L34" s="2"/>
      <c r="M34" s="119"/>
      <c r="N34" s="183"/>
      <c r="O34" s="2"/>
      <c r="P34" s="2"/>
      <c r="Q34" s="45"/>
      <c r="R34" s="2"/>
      <c r="S34" s="2" t="s">
        <v>108</v>
      </c>
      <c r="T34" s="45"/>
      <c r="U34" s="2">
        <v>1</v>
      </c>
      <c r="V34" s="281"/>
      <c r="W34" s="88">
        <f>Y29*2+Y30*7+Y31*1+Y32*0+Y33*0+Y34*8</f>
        <v>27.4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6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8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6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82"/>
      <c r="W36" s="89">
        <f>W30*4+W34*4+W32*9</f>
        <v>738.6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6" s="36" customFormat="1" ht="27.9" customHeight="1">
      <c r="B37" s="31">
        <v>4</v>
      </c>
      <c r="C37" s="279"/>
      <c r="D37" s="32" t="str">
        <f>'115.4月菜單'!R23</f>
        <v>夜市鐵板麵</v>
      </c>
      <c r="E37" s="32" t="s">
        <v>17</v>
      </c>
      <c r="F37" s="32"/>
      <c r="G37" s="32" t="str">
        <f>'115.4月菜單'!R24</f>
        <v>鹽酥雞(炸)</v>
      </c>
      <c r="H37" s="32" t="s">
        <v>101</v>
      </c>
      <c r="I37" s="32"/>
      <c r="J37" s="32" t="str">
        <f>'115.4月菜單'!R25</f>
        <v>海鮮什錦(海)</v>
      </c>
      <c r="K37" s="32" t="s">
        <v>17</v>
      </c>
      <c r="L37" s="32"/>
      <c r="M37" s="32" t="str">
        <f>'115.4月菜單'!R26</f>
        <v>沖繩黑糖小銀絲(冷)</v>
      </c>
      <c r="N37" s="32" t="s">
        <v>15</v>
      </c>
      <c r="O37" s="32"/>
      <c r="P37" s="32" t="str">
        <f>'115.4月菜單'!R27</f>
        <v>深色蔬菜</v>
      </c>
      <c r="Q37" s="32" t="s">
        <v>49</v>
      </c>
      <c r="R37" s="32"/>
      <c r="S37" s="32" t="str">
        <f>'115.4月菜單'!R28</f>
        <v>玉米濃湯(芡)</v>
      </c>
      <c r="T37" s="32" t="s">
        <v>141</v>
      </c>
      <c r="U37" s="32"/>
      <c r="V37" s="280"/>
      <c r="W37" s="33" t="s">
        <v>42</v>
      </c>
      <c r="X37" s="34" t="s">
        <v>19</v>
      </c>
      <c r="Y37" s="35">
        <v>5.3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  <c r="AH37" s="136"/>
      <c r="AI37" s="136"/>
      <c r="AJ37" s="136"/>
    </row>
    <row r="38" spans="2:36" ht="27.9" customHeight="1">
      <c r="B38" s="37" t="s">
        <v>8</v>
      </c>
      <c r="C38" s="279"/>
      <c r="D38" s="2" t="s">
        <v>79</v>
      </c>
      <c r="E38" s="2"/>
      <c r="F38" s="2">
        <v>1</v>
      </c>
      <c r="G38" s="184" t="s">
        <v>142</v>
      </c>
      <c r="H38" s="185"/>
      <c r="I38" s="117">
        <v>60</v>
      </c>
      <c r="J38" s="2" t="s">
        <v>140</v>
      </c>
      <c r="K38" s="2"/>
      <c r="L38" s="2">
        <v>40</v>
      </c>
      <c r="M38" s="119" t="s">
        <v>254</v>
      </c>
      <c r="N38" s="217" t="s">
        <v>124</v>
      </c>
      <c r="O38" s="134">
        <v>30</v>
      </c>
      <c r="P38" s="2" t="s">
        <v>56</v>
      </c>
      <c r="Q38" s="2"/>
      <c r="R38" s="2">
        <v>100</v>
      </c>
      <c r="S38" s="2" t="s">
        <v>135</v>
      </c>
      <c r="T38" s="2"/>
      <c r="U38" s="2">
        <v>20</v>
      </c>
      <c r="V38" s="281"/>
      <c r="W38" s="90">
        <f>Y37*15+Y38*0+Y39*5+Y40*0+Y41*15+Y42*12+15</f>
        <v>103</v>
      </c>
      <c r="X38" s="38" t="s">
        <v>138</v>
      </c>
      <c r="Y38" s="39">
        <v>2.2000000000000002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  <c r="AH38" s="136"/>
      <c r="AI38" s="136"/>
      <c r="AJ38" s="136"/>
    </row>
    <row r="39" spans="2:36" ht="27.9" customHeight="1">
      <c r="B39" s="37">
        <v>17</v>
      </c>
      <c r="C39" s="279"/>
      <c r="D39" s="2" t="s">
        <v>253</v>
      </c>
      <c r="E39" s="2"/>
      <c r="F39" s="2">
        <v>120</v>
      </c>
      <c r="G39" s="159"/>
      <c r="H39" s="160"/>
      <c r="I39" s="2"/>
      <c r="J39" s="2" t="s">
        <v>148</v>
      </c>
      <c r="K39" s="2" t="s">
        <v>84</v>
      </c>
      <c r="L39" s="2">
        <v>10</v>
      </c>
      <c r="M39" s="2"/>
      <c r="N39" s="135"/>
      <c r="O39" s="134"/>
      <c r="P39" s="2"/>
      <c r="Q39" s="2"/>
      <c r="R39" s="2"/>
      <c r="S39" s="2" t="s">
        <v>77</v>
      </c>
      <c r="T39" s="2"/>
      <c r="U39" s="2">
        <v>10</v>
      </c>
      <c r="V39" s="281"/>
      <c r="W39" s="40" t="s">
        <v>44</v>
      </c>
      <c r="X39" s="41" t="s">
        <v>25</v>
      </c>
      <c r="Y39" s="39">
        <v>1.7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  <c r="AH39" s="136"/>
      <c r="AI39" s="136"/>
      <c r="AJ39" s="136"/>
    </row>
    <row r="40" spans="2:36" ht="27.9" customHeight="1">
      <c r="B40" s="37" t="s">
        <v>10</v>
      </c>
      <c r="C40" s="279"/>
      <c r="D40" s="2" t="s">
        <v>80</v>
      </c>
      <c r="E40" s="2"/>
      <c r="F40" s="2">
        <v>20</v>
      </c>
      <c r="G40" s="2"/>
      <c r="H40" s="2"/>
      <c r="I40" s="2"/>
      <c r="J40" s="159" t="s">
        <v>198</v>
      </c>
      <c r="K40" s="160"/>
      <c r="L40" s="2">
        <v>5</v>
      </c>
      <c r="M40" s="2"/>
      <c r="N40" s="110"/>
      <c r="O40" s="2"/>
      <c r="P40" s="2"/>
      <c r="Q40" s="2"/>
      <c r="R40" s="2"/>
      <c r="S40" s="2"/>
      <c r="T40" s="2"/>
      <c r="U40" s="2"/>
      <c r="V40" s="281"/>
      <c r="W40" s="88">
        <f>Y37*0+Y38*5+Y39*0+Y40*5+Y41*0+Y42*4</f>
        <v>23.5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  <c r="AH40" s="136"/>
      <c r="AI40" s="136"/>
      <c r="AJ40" s="136"/>
    </row>
    <row r="41" spans="2:36" ht="27.9" customHeight="1">
      <c r="B41" s="275" t="s">
        <v>30</v>
      </c>
      <c r="C41" s="279"/>
      <c r="D41" s="2" t="s">
        <v>65</v>
      </c>
      <c r="E41" s="85"/>
      <c r="F41" s="2">
        <v>10</v>
      </c>
      <c r="G41" s="2"/>
      <c r="H41" s="2"/>
      <c r="I41" s="2"/>
      <c r="J41" s="2" t="s">
        <v>98</v>
      </c>
      <c r="K41" s="2"/>
      <c r="L41" s="2">
        <v>1</v>
      </c>
      <c r="M41" s="2"/>
      <c r="N41" s="110"/>
      <c r="O41" s="2"/>
      <c r="P41" s="2"/>
      <c r="Q41" s="2"/>
      <c r="R41" s="2"/>
      <c r="S41" s="2"/>
      <c r="T41" s="85"/>
      <c r="U41" s="2"/>
      <c r="V41" s="281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6" ht="27.9" customHeight="1">
      <c r="B42" s="275"/>
      <c r="C42" s="279"/>
      <c r="D42" s="2"/>
      <c r="E42" s="2"/>
      <c r="F42" s="2"/>
      <c r="G42" s="2"/>
      <c r="H42" s="45"/>
      <c r="I42" s="2"/>
      <c r="J42" s="2" t="s">
        <v>106</v>
      </c>
      <c r="K42" s="2"/>
      <c r="L42" s="2">
        <v>15</v>
      </c>
      <c r="M42" s="2"/>
      <c r="N42" s="45"/>
      <c r="O42" s="2"/>
      <c r="P42" s="2"/>
      <c r="Q42" s="45"/>
      <c r="R42" s="2"/>
      <c r="S42" s="2"/>
      <c r="T42" s="85"/>
      <c r="U42" s="2"/>
      <c r="V42" s="281"/>
      <c r="W42" s="88">
        <f>Y37*2+Y38*7+Y39*1+Y40*0+Y41*0+Y42*8</f>
        <v>27.7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6" ht="27.9" customHeight="1">
      <c r="B43" s="47" t="s">
        <v>34</v>
      </c>
      <c r="C43" s="48"/>
      <c r="D43" s="87"/>
      <c r="E43" s="45"/>
      <c r="F43" s="2"/>
      <c r="G43" s="2"/>
      <c r="H43" s="45"/>
      <c r="I43" s="2"/>
      <c r="J43" s="2"/>
      <c r="K43" s="45"/>
      <c r="L43" s="2"/>
      <c r="M43" s="119"/>
      <c r="N43" s="133"/>
      <c r="O43" s="2"/>
      <c r="P43" s="2"/>
      <c r="Q43" s="45"/>
      <c r="R43" s="2"/>
      <c r="S43" s="2"/>
      <c r="T43" s="45"/>
      <c r="U43" s="2"/>
      <c r="V43" s="281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6" ht="27.9" customHeight="1" thickBot="1">
      <c r="B44" s="70"/>
      <c r="C44" s="51"/>
      <c r="D44" s="166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82"/>
      <c r="W44" s="89">
        <f>W38*4+W42*4+W40*9</f>
        <v>734.3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6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74"/>
      <c r="AB45" s="57"/>
    </row>
    <row r="46" spans="2:36" ht="28.2">
      <c r="B46" s="57"/>
      <c r="C46" s="62"/>
      <c r="D46" s="288"/>
      <c r="E46" s="288"/>
      <c r="F46" s="290"/>
      <c r="G46" s="290"/>
      <c r="H46" s="75"/>
      <c r="K46" s="75"/>
      <c r="M46" s="136"/>
      <c r="N46" s="136"/>
      <c r="O46" s="136"/>
      <c r="Q46" s="75"/>
      <c r="T46" s="75"/>
    </row>
    <row r="47" spans="2:36" ht="28.2">
      <c r="M47" s="136"/>
      <c r="N47" s="136"/>
      <c r="O47" s="136"/>
    </row>
  </sheetData>
  <mergeCells count="25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S23:T23"/>
    <mergeCell ref="C13:C18"/>
    <mergeCell ref="V13:V20"/>
    <mergeCell ref="B17:B18"/>
    <mergeCell ref="B1:Y1"/>
    <mergeCell ref="B2:G2"/>
    <mergeCell ref="C5:C10"/>
    <mergeCell ref="B9:B10"/>
    <mergeCell ref="F3:L3"/>
    <mergeCell ref="V5:V12"/>
    <mergeCell ref="G14:H14"/>
    <mergeCell ref="G15:H15"/>
    <mergeCell ref="M15:N15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17" zoomScale="75" zoomScaleNormal="75" workbookViewId="0">
      <selection activeCell="T31" sqref="T3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76" t="s">
        <v>307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4"/>
      <c r="AB1" s="6"/>
    </row>
    <row r="2" spans="2:33" s="5" customFormat="1" ht="13.5" customHeight="1">
      <c r="B2" s="277"/>
      <c r="C2" s="278"/>
      <c r="D2" s="278"/>
      <c r="E2" s="278"/>
      <c r="F2" s="278"/>
      <c r="G2" s="27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283" t="s">
        <v>96</v>
      </c>
      <c r="G3" s="283"/>
      <c r="H3" s="283"/>
      <c r="I3" s="283"/>
      <c r="J3" s="283"/>
      <c r="K3" s="283"/>
      <c r="L3" s="28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279"/>
      <c r="D5" s="32" t="str">
        <f>'115.4月菜單'!B32</f>
        <v>香Q米飯</v>
      </c>
      <c r="E5" s="32" t="s">
        <v>51</v>
      </c>
      <c r="F5" s="1" t="s">
        <v>16</v>
      </c>
      <c r="G5" s="32" t="str">
        <f>'115.4月菜單'!B33</f>
        <v>蘭花干滷肉(豆)</v>
      </c>
      <c r="H5" s="32" t="s">
        <v>17</v>
      </c>
      <c r="I5" s="1" t="s">
        <v>16</v>
      </c>
      <c r="J5" s="32" t="str">
        <f>'115.4月菜單'!B34</f>
        <v>卡啦翅小腿(炸)</v>
      </c>
      <c r="K5" s="32" t="s">
        <v>101</v>
      </c>
      <c r="L5" s="1" t="s">
        <v>16</v>
      </c>
      <c r="M5" s="32" t="str">
        <f>'115.4月菜單'!B35</f>
        <v>酢醬高麗菜</v>
      </c>
      <c r="N5" s="32" t="s">
        <v>17</v>
      </c>
      <c r="O5" s="1" t="s">
        <v>16</v>
      </c>
      <c r="P5" s="32" t="str">
        <f>'115.4月菜單'!B36</f>
        <v>深色蔬菜</v>
      </c>
      <c r="Q5" s="32" t="s">
        <v>52</v>
      </c>
      <c r="R5" s="1" t="s">
        <v>16</v>
      </c>
      <c r="S5" s="32" t="str">
        <f>'115.4月菜單'!B37</f>
        <v>紫菜蛋花湯</v>
      </c>
      <c r="T5" s="32" t="s">
        <v>17</v>
      </c>
      <c r="U5" s="1" t="s">
        <v>16</v>
      </c>
      <c r="V5" s="280"/>
      <c r="W5" s="33" t="s">
        <v>42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279"/>
      <c r="D6" s="2" t="s">
        <v>55</v>
      </c>
      <c r="E6" s="2"/>
      <c r="F6" s="2">
        <v>100</v>
      </c>
      <c r="G6" s="2" t="s">
        <v>158</v>
      </c>
      <c r="H6" s="2" t="s">
        <v>95</v>
      </c>
      <c r="I6" s="2">
        <v>20</v>
      </c>
      <c r="J6" s="2" t="s">
        <v>103</v>
      </c>
      <c r="K6" s="2"/>
      <c r="L6" s="2">
        <v>30</v>
      </c>
      <c r="M6" s="2" t="s">
        <v>105</v>
      </c>
      <c r="N6" s="2"/>
      <c r="O6" s="2">
        <v>60</v>
      </c>
      <c r="P6" s="2" t="s">
        <v>56</v>
      </c>
      <c r="Q6" s="2"/>
      <c r="R6" s="2">
        <v>100</v>
      </c>
      <c r="S6" s="2" t="s">
        <v>99</v>
      </c>
      <c r="T6" s="2"/>
      <c r="U6" s="2">
        <v>1</v>
      </c>
      <c r="V6" s="281"/>
      <c r="W6" s="90">
        <f>Y5*15+Y6*0+Y7*5+Y8*0+Y9*15+Y10*12+15</f>
        <v>98.5</v>
      </c>
      <c r="X6" s="38" t="s">
        <v>138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20</v>
      </c>
      <c r="C7" s="279"/>
      <c r="D7" s="2"/>
      <c r="E7" s="2"/>
      <c r="F7" s="2"/>
      <c r="G7" s="293" t="s">
        <v>115</v>
      </c>
      <c r="H7" s="294"/>
      <c r="I7" s="2">
        <v>40</v>
      </c>
      <c r="J7" s="2"/>
      <c r="K7" s="2"/>
      <c r="L7" s="2"/>
      <c r="M7" s="2" t="s">
        <v>98</v>
      </c>
      <c r="N7" s="2"/>
      <c r="O7" s="2">
        <v>1</v>
      </c>
      <c r="P7" s="2"/>
      <c r="Q7" s="2"/>
      <c r="R7" s="2"/>
      <c r="S7" s="2" t="s">
        <v>113</v>
      </c>
      <c r="T7" s="2"/>
      <c r="U7" s="2">
        <v>1</v>
      </c>
      <c r="V7" s="281"/>
      <c r="W7" s="40" t="s">
        <v>44</v>
      </c>
      <c r="X7" s="41" t="s">
        <v>25</v>
      </c>
      <c r="Y7" s="39">
        <v>1.7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279"/>
      <c r="D8" s="2"/>
      <c r="E8" s="2"/>
      <c r="F8" s="2"/>
      <c r="G8" s="2"/>
      <c r="H8" s="87"/>
      <c r="I8" s="2"/>
      <c r="J8" s="2"/>
      <c r="K8" s="87"/>
      <c r="L8" s="2"/>
      <c r="M8" s="2" t="s">
        <v>80</v>
      </c>
      <c r="N8" s="2"/>
      <c r="O8" s="2">
        <v>3</v>
      </c>
      <c r="P8" s="2"/>
      <c r="Q8" s="45"/>
      <c r="R8" s="2"/>
      <c r="S8" s="2" t="s">
        <v>77</v>
      </c>
      <c r="T8" s="2"/>
      <c r="U8" s="2">
        <v>10</v>
      </c>
      <c r="V8" s="281"/>
      <c r="W8" s="88">
        <f>Y5*0+Y6*5+Y7*0+Y8*5+Y9*0+Y10*4</f>
        <v>24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275" t="s">
        <v>35</v>
      </c>
      <c r="C9" s="279"/>
      <c r="D9" s="2"/>
      <c r="E9" s="2"/>
      <c r="F9" s="2"/>
      <c r="G9" s="2"/>
      <c r="H9" s="45"/>
      <c r="I9" s="2"/>
      <c r="K9" s="132"/>
      <c r="M9" s="2" t="s">
        <v>123</v>
      </c>
      <c r="N9" s="2"/>
      <c r="O9" s="2">
        <v>1</v>
      </c>
      <c r="P9" s="2"/>
      <c r="Q9" s="45"/>
      <c r="R9" s="2"/>
      <c r="S9" s="2"/>
      <c r="T9" s="85"/>
      <c r="U9" s="2"/>
      <c r="V9" s="281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275"/>
      <c r="C10" s="279"/>
      <c r="D10" s="2"/>
      <c r="E10" s="2"/>
      <c r="F10" s="2"/>
      <c r="G10" s="2"/>
      <c r="H10" s="45"/>
      <c r="I10" s="2"/>
      <c r="K10" s="132"/>
      <c r="M10" s="2"/>
      <c r="N10" s="45"/>
      <c r="O10" s="2"/>
      <c r="P10" s="2"/>
      <c r="Q10" s="45"/>
      <c r="R10" s="2"/>
      <c r="S10" s="2"/>
      <c r="T10" s="45"/>
      <c r="U10" s="2"/>
      <c r="V10" s="281"/>
      <c r="W10" s="88">
        <f>Y5*2+Y6*7+Y7*1+Y8*0+Y9*0+Y10*8</f>
        <v>27.799999999999997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K11" s="132"/>
      <c r="M11" s="159"/>
      <c r="N11" s="170"/>
      <c r="O11" s="120"/>
      <c r="P11" s="2"/>
      <c r="Q11" s="45"/>
      <c r="R11" s="2"/>
      <c r="S11" s="2"/>
      <c r="T11" s="45"/>
      <c r="U11" s="2"/>
      <c r="V11" s="28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119"/>
      <c r="K12" s="142"/>
      <c r="L12" s="120"/>
      <c r="M12" s="168"/>
      <c r="N12" s="171"/>
      <c r="O12" s="169"/>
      <c r="P12" s="2"/>
      <c r="Q12" s="45"/>
      <c r="R12" s="2"/>
      <c r="S12" s="2"/>
      <c r="T12" s="45"/>
      <c r="U12" s="2"/>
      <c r="V12" s="282"/>
      <c r="W12" s="89">
        <f>W6*4+W10*4+W8*9</f>
        <v>721.2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279"/>
      <c r="D13" s="32" t="str">
        <f>'115.4月菜單'!F32</f>
        <v>糙米飯</v>
      </c>
      <c r="E13" s="32" t="s">
        <v>78</v>
      </c>
      <c r="F13" s="32"/>
      <c r="G13" s="32" t="str">
        <f>'115.4月菜單'!F33</f>
        <v>醬爆魷魚圈(海)-申請</v>
      </c>
      <c r="H13" s="32" t="s">
        <v>17</v>
      </c>
      <c r="I13" s="32"/>
      <c r="J13" s="32" t="str">
        <f>'115.4月菜單'!F34</f>
        <v>里肌肉排</v>
      </c>
      <c r="K13" s="32" t="s">
        <v>152</v>
      </c>
      <c r="L13" s="32"/>
      <c r="M13" s="167" t="str">
        <f>'115.4月菜單'!F35</f>
        <v>麻婆豆腐(豆)</v>
      </c>
      <c r="N13" s="167" t="s">
        <v>17</v>
      </c>
      <c r="O13" s="167"/>
      <c r="P13" s="32" t="str">
        <f>'115.4月菜單'!F36</f>
        <v>淺色蔬菜</v>
      </c>
      <c r="Q13" s="32" t="s">
        <v>52</v>
      </c>
      <c r="R13" s="32"/>
      <c r="S13" s="32" t="str">
        <f>'115.4月菜單'!F37</f>
        <v>竹筍湯</v>
      </c>
      <c r="T13" s="32" t="s">
        <v>17</v>
      </c>
      <c r="U13" s="32"/>
      <c r="V13" s="280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79"/>
      <c r="D14" s="2" t="s">
        <v>122</v>
      </c>
      <c r="E14" s="2"/>
      <c r="F14" s="2">
        <v>40</v>
      </c>
      <c r="G14" s="58" t="s">
        <v>102</v>
      </c>
      <c r="H14" s="118"/>
      <c r="I14" s="117">
        <v>40</v>
      </c>
      <c r="J14" s="291" t="s">
        <v>151</v>
      </c>
      <c r="K14" s="292"/>
      <c r="L14" s="2">
        <v>40</v>
      </c>
      <c r="M14" s="2" t="s">
        <v>104</v>
      </c>
      <c r="N14" s="2" t="s">
        <v>95</v>
      </c>
      <c r="O14" s="2">
        <v>60</v>
      </c>
      <c r="P14" s="2" t="s">
        <v>56</v>
      </c>
      <c r="Q14" s="2"/>
      <c r="R14" s="2">
        <v>100</v>
      </c>
      <c r="S14" s="2" t="s">
        <v>106</v>
      </c>
      <c r="T14" s="2"/>
      <c r="U14" s="2">
        <v>30</v>
      </c>
      <c r="V14" s="281"/>
      <c r="W14" s="90">
        <f>Y13*15+Y14*0+Y15*5+Y16*0+Y17*15+Y18*12+15</f>
        <v>98.5</v>
      </c>
      <c r="X14" s="38" t="s">
        <v>138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21</v>
      </c>
      <c r="C15" s="279"/>
      <c r="D15" s="2" t="s">
        <v>54</v>
      </c>
      <c r="E15" s="2"/>
      <c r="F15" s="2">
        <v>60</v>
      </c>
      <c r="G15" s="159" t="s">
        <v>130</v>
      </c>
      <c r="H15" s="121" t="s">
        <v>84</v>
      </c>
      <c r="I15" s="120">
        <v>60</v>
      </c>
      <c r="J15" s="293"/>
      <c r="K15" s="294"/>
      <c r="L15" s="2"/>
      <c r="M15" s="2" t="s">
        <v>80</v>
      </c>
      <c r="N15" s="2"/>
      <c r="O15" s="2">
        <v>1</v>
      </c>
      <c r="P15" s="2"/>
      <c r="Q15" s="2"/>
      <c r="R15" s="2"/>
      <c r="S15" s="2"/>
      <c r="T15" s="2"/>
      <c r="U15" s="2"/>
      <c r="V15" s="281"/>
      <c r="W15" s="40" t="s">
        <v>44</v>
      </c>
      <c r="X15" s="41" t="s">
        <v>25</v>
      </c>
      <c r="Y15" s="39">
        <v>1.7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279"/>
      <c r="D16" s="45"/>
      <c r="E16" s="45"/>
      <c r="F16" s="2"/>
      <c r="G16" s="58"/>
      <c r="H16" s="121"/>
      <c r="I16" s="117"/>
      <c r="J16" s="2"/>
      <c r="K16" s="2"/>
      <c r="L16" s="2"/>
      <c r="M16" s="2"/>
      <c r="N16" s="2"/>
      <c r="O16" s="2"/>
      <c r="P16" s="2"/>
      <c r="Q16" s="45"/>
      <c r="R16" s="2"/>
      <c r="S16" s="58"/>
      <c r="T16" s="172"/>
      <c r="U16" s="2"/>
      <c r="V16" s="281"/>
      <c r="W16" s="88">
        <f>Y13*0+Y14*5+Y15*0+Y16*5+Y17*0+Y18*4</f>
        <v>24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275" t="s">
        <v>36</v>
      </c>
      <c r="C17" s="279"/>
      <c r="D17" s="45"/>
      <c r="E17" s="45"/>
      <c r="F17" s="2"/>
      <c r="G17" s="2"/>
      <c r="H17" s="45"/>
      <c r="I17" s="2"/>
      <c r="J17" s="2"/>
      <c r="K17" s="2"/>
      <c r="L17" s="2"/>
      <c r="M17" s="2"/>
      <c r="N17" s="85"/>
      <c r="O17" s="2"/>
      <c r="P17" s="2"/>
      <c r="Q17" s="45"/>
      <c r="R17" s="2"/>
      <c r="S17" s="2"/>
      <c r="T17" s="45"/>
      <c r="U17" s="2"/>
      <c r="V17" s="281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275"/>
      <c r="C18" s="279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73"/>
      <c r="U18" s="2"/>
      <c r="V18" s="281"/>
      <c r="W18" s="88">
        <f>Y13*2+Y14*7+Y15*1+Y16*0+Y17*0+Y18*8</f>
        <v>27.799999999999997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28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82"/>
      <c r="W20" s="89">
        <f>W14*4+W18*4+W16*9</f>
        <v>721.2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303"/>
      <c r="D21" s="108" t="str">
        <f>'115.4月菜單'!J32</f>
        <v>香Q米飯</v>
      </c>
      <c r="E21" s="108" t="s">
        <v>15</v>
      </c>
      <c r="F21" s="108"/>
      <c r="G21" s="108" t="str">
        <f>'115.4月菜單'!J33</f>
        <v>老北平烤鴨米血(加)</v>
      </c>
      <c r="H21" s="108" t="s">
        <v>202</v>
      </c>
      <c r="I21" s="108"/>
      <c r="J21" s="108" t="str">
        <f>'115.4月菜單'!J34</f>
        <v>泡菜鍋</v>
      </c>
      <c r="K21" s="108" t="s">
        <v>17</v>
      </c>
      <c r="L21" s="137"/>
      <c r="M21" s="138" t="str">
        <f>'115.4月菜單'!J35</f>
        <v>馬鈴薯炒蛋(豆)</v>
      </c>
      <c r="N21" s="108" t="s">
        <v>202</v>
      </c>
      <c r="O21" s="108"/>
      <c r="P21" s="108" t="str">
        <f>'115.4月菜單'!J36</f>
        <v>深色蔬菜</v>
      </c>
      <c r="Q21" s="32" t="s">
        <v>52</v>
      </c>
      <c r="R21" s="108"/>
      <c r="S21" s="108" t="str">
        <f>'115.4月菜單'!J37</f>
        <v>冬瓜鮮菇湯</v>
      </c>
      <c r="T21" s="108" t="s">
        <v>76</v>
      </c>
      <c r="U21" s="108"/>
      <c r="V21" s="304"/>
      <c r="W21" s="33" t="s">
        <v>42</v>
      </c>
      <c r="X21" s="34" t="s">
        <v>19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303"/>
      <c r="D22" s="2" t="s">
        <v>54</v>
      </c>
      <c r="E22" s="2"/>
      <c r="F22" s="2">
        <v>100</v>
      </c>
      <c r="G22" s="109" t="s">
        <v>159</v>
      </c>
      <c r="H22" s="109"/>
      <c r="I22" s="109">
        <v>40</v>
      </c>
      <c r="J22" s="2" t="s">
        <v>105</v>
      </c>
      <c r="K22" s="2"/>
      <c r="L22" s="2">
        <v>40</v>
      </c>
      <c r="M22" s="2" t="s">
        <v>114</v>
      </c>
      <c r="N22" s="2"/>
      <c r="O22" s="2">
        <v>20</v>
      </c>
      <c r="P22" s="2" t="s">
        <v>56</v>
      </c>
      <c r="Q22" s="2"/>
      <c r="R22" s="2">
        <v>100</v>
      </c>
      <c r="S22" s="284" t="s">
        <v>126</v>
      </c>
      <c r="T22" s="285"/>
      <c r="U22" s="2">
        <v>30</v>
      </c>
      <c r="V22" s="305"/>
      <c r="W22" s="90">
        <f>Y21*15+Y22*0+Y23*5+Y24*0+Y25*15+Y26*12+15</f>
        <v>106.5</v>
      </c>
      <c r="X22" s="38" t="s">
        <v>138</v>
      </c>
      <c r="Y22" s="39">
        <v>2.1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</row>
    <row r="23" spans="2:33" s="58" customFormat="1" ht="27.9" customHeight="1">
      <c r="B23" s="37">
        <v>22</v>
      </c>
      <c r="C23" s="303"/>
      <c r="D23" s="2"/>
      <c r="E23" s="2"/>
      <c r="F23" s="2"/>
      <c r="G23" s="109" t="s">
        <v>286</v>
      </c>
      <c r="H23" s="109" t="s">
        <v>117</v>
      </c>
      <c r="I23" s="109">
        <v>10</v>
      </c>
      <c r="J23" s="293" t="s">
        <v>127</v>
      </c>
      <c r="K23" s="294"/>
      <c r="L23" s="2">
        <v>10</v>
      </c>
      <c r="M23" s="159" t="s">
        <v>77</v>
      </c>
      <c r="N23" s="160"/>
      <c r="O23" s="2">
        <v>40</v>
      </c>
      <c r="P23" s="109"/>
      <c r="Q23" s="109"/>
      <c r="R23" s="109"/>
      <c r="S23" s="2" t="s">
        <v>198</v>
      </c>
      <c r="T23" s="2"/>
      <c r="U23" s="2">
        <v>5</v>
      </c>
      <c r="V23" s="305"/>
      <c r="W23" s="40" t="s">
        <v>44</v>
      </c>
      <c r="X23" s="41" t="s">
        <v>25</v>
      </c>
      <c r="Y23" s="39">
        <v>1.8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</row>
    <row r="24" spans="2:33" s="58" customFormat="1" ht="27.9" customHeight="1">
      <c r="B24" s="37" t="s">
        <v>10</v>
      </c>
      <c r="C24" s="303"/>
      <c r="D24" s="2"/>
      <c r="E24" s="2"/>
      <c r="F24" s="2"/>
      <c r="G24" s="109"/>
      <c r="H24" s="110"/>
      <c r="I24" s="109"/>
      <c r="J24" s="2" t="s">
        <v>136</v>
      </c>
      <c r="K24" s="45"/>
      <c r="L24" s="2">
        <v>10</v>
      </c>
      <c r="M24" s="109" t="s">
        <v>205</v>
      </c>
      <c r="N24" s="141" t="s">
        <v>95</v>
      </c>
      <c r="O24" s="109">
        <v>1</v>
      </c>
      <c r="P24" s="109"/>
      <c r="Q24" s="110"/>
      <c r="R24" s="109"/>
      <c r="S24" s="2" t="s">
        <v>99</v>
      </c>
      <c r="T24" s="2"/>
      <c r="U24" s="2">
        <v>1</v>
      </c>
      <c r="V24" s="305"/>
      <c r="W24" s="88">
        <f>Y21*0+Y22*5+Y23*0+Y24*5+Y25*0+Y26*4</f>
        <v>23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</row>
    <row r="25" spans="2:33" s="58" customFormat="1" ht="27.9" customHeight="1">
      <c r="B25" s="275" t="s">
        <v>37</v>
      </c>
      <c r="C25" s="303"/>
      <c r="D25" s="2"/>
      <c r="E25" s="2"/>
      <c r="F25" s="2"/>
      <c r="G25" s="109"/>
      <c r="H25" s="110"/>
      <c r="I25" s="109"/>
      <c r="J25" s="2" t="s">
        <v>149</v>
      </c>
      <c r="K25" s="45"/>
      <c r="L25" s="2">
        <v>1</v>
      </c>
      <c r="M25" s="109"/>
      <c r="N25" s="110"/>
      <c r="O25" s="109"/>
      <c r="P25" s="109"/>
      <c r="Q25" s="110"/>
      <c r="R25" s="109"/>
      <c r="S25" s="2"/>
      <c r="T25" s="2"/>
      <c r="U25" s="2"/>
      <c r="V25" s="30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</row>
    <row r="26" spans="2:33" s="58" customFormat="1" ht="27.9" customHeight="1">
      <c r="B26" s="275"/>
      <c r="C26" s="303"/>
      <c r="D26" s="2"/>
      <c r="E26" s="2"/>
      <c r="F26" s="2"/>
      <c r="G26" s="111"/>
      <c r="H26" s="110"/>
      <c r="I26" s="109"/>
      <c r="J26" s="109" t="s">
        <v>273</v>
      </c>
      <c r="K26" s="110"/>
      <c r="L26" s="109">
        <v>1</v>
      </c>
      <c r="M26" s="109"/>
      <c r="N26" s="110"/>
      <c r="O26" s="109"/>
      <c r="P26" s="109"/>
      <c r="Q26" s="110"/>
      <c r="R26" s="109"/>
      <c r="S26" s="2"/>
      <c r="T26" s="2"/>
      <c r="U26" s="2"/>
      <c r="V26" s="305"/>
      <c r="W26" s="88">
        <f>Y21*2+Y22*7+Y23*1+Y24*0+Y25*0+Y26*8</f>
        <v>27.500000000000004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112"/>
      <c r="D27" s="2"/>
      <c r="E27" s="45"/>
      <c r="F27" s="2"/>
      <c r="G27" s="109"/>
      <c r="H27" s="110"/>
      <c r="I27" s="109"/>
      <c r="J27" s="109"/>
      <c r="K27" s="110"/>
      <c r="L27" s="109"/>
      <c r="M27" s="109"/>
      <c r="N27" s="110"/>
      <c r="O27" s="109"/>
      <c r="P27" s="109"/>
      <c r="Q27" s="110"/>
      <c r="R27" s="109"/>
      <c r="S27" s="109"/>
      <c r="T27" s="110"/>
      <c r="U27" s="109"/>
      <c r="V27" s="30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66"/>
      <c r="C28" s="114"/>
      <c r="D28" s="110"/>
      <c r="E28" s="110"/>
      <c r="F28" s="109"/>
      <c r="G28" s="109"/>
      <c r="H28" s="110"/>
      <c r="I28" s="109"/>
      <c r="J28" s="109"/>
      <c r="K28" s="110"/>
      <c r="L28" s="109"/>
      <c r="M28" s="109"/>
      <c r="N28" s="110"/>
      <c r="O28" s="109"/>
      <c r="P28" s="109"/>
      <c r="Q28" s="110"/>
      <c r="R28" s="109"/>
      <c r="S28" s="109"/>
      <c r="T28" s="110"/>
      <c r="U28" s="109"/>
      <c r="V28" s="306"/>
      <c r="W28" s="89">
        <f>W22*4+W26*4+W24*9</f>
        <v>743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303"/>
      <c r="D29" s="32" t="str">
        <f>'115.4月菜單'!N32</f>
        <v>地瓜飯</v>
      </c>
      <c r="E29" s="32" t="s">
        <v>73</v>
      </c>
      <c r="F29" s="1"/>
      <c r="G29" s="32" t="str">
        <f>'115.4月菜單'!N33</f>
        <v>BBQ雞腿</v>
      </c>
      <c r="H29" s="32" t="s">
        <v>81</v>
      </c>
      <c r="I29" s="1"/>
      <c r="J29" s="32" t="str">
        <f>'115.4月菜單'!N34</f>
        <v>蕃茄蛋</v>
      </c>
      <c r="K29" s="32" t="s">
        <v>118</v>
      </c>
      <c r="L29" s="1"/>
      <c r="M29" s="32" t="str">
        <f>'115.4月菜單'!N35</f>
        <v>椰菜拌蝦仁(海)</v>
      </c>
      <c r="N29" s="32" t="s">
        <v>17</v>
      </c>
      <c r="O29" s="1"/>
      <c r="P29" s="32" t="str">
        <f>'115.4月菜單'!N36</f>
        <v>有機蔬菜</v>
      </c>
      <c r="Q29" s="32" t="s">
        <v>72</v>
      </c>
      <c r="R29" s="1"/>
      <c r="S29" s="32" t="str">
        <f>'115.4月菜單'!N37</f>
        <v>相思紅豆湯</v>
      </c>
      <c r="T29" s="32" t="s">
        <v>71</v>
      </c>
      <c r="U29" s="1"/>
      <c r="V29" s="280"/>
      <c r="W29" s="33" t="s">
        <v>42</v>
      </c>
      <c r="X29" s="34" t="s">
        <v>19</v>
      </c>
      <c r="Y29" s="35">
        <v>5.9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303"/>
      <c r="D30" s="2" t="s">
        <v>74</v>
      </c>
      <c r="E30" s="2"/>
      <c r="F30" s="2">
        <v>90</v>
      </c>
      <c r="G30" s="2" t="s">
        <v>147</v>
      </c>
      <c r="H30" s="2"/>
      <c r="I30" s="2">
        <v>60</v>
      </c>
      <c r="J30" s="109" t="s">
        <v>256</v>
      </c>
      <c r="K30" s="109"/>
      <c r="L30" s="109">
        <v>30</v>
      </c>
      <c r="M30" s="148" t="s">
        <v>199</v>
      </c>
      <c r="N30" s="149"/>
      <c r="O30" s="151">
        <v>60</v>
      </c>
      <c r="P30" s="2" t="s">
        <v>69</v>
      </c>
      <c r="Q30" s="2"/>
      <c r="R30" s="2">
        <v>100</v>
      </c>
      <c r="S30" s="2" t="s">
        <v>316</v>
      </c>
      <c r="T30" s="2"/>
      <c r="U30" s="2">
        <v>10</v>
      </c>
      <c r="V30" s="281"/>
      <c r="W30" s="90">
        <f>Y29*15+Y30*0+Y31*5+Y32*0+Y33*15+Y34*12+15</f>
        <v>113</v>
      </c>
      <c r="X30" s="38" t="s">
        <v>138</v>
      </c>
      <c r="Y30" s="39">
        <v>2.1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23</v>
      </c>
      <c r="C31" s="303"/>
      <c r="D31" s="2" t="s">
        <v>83</v>
      </c>
      <c r="E31" s="2"/>
      <c r="F31" s="2">
        <v>50</v>
      </c>
      <c r="G31" s="2"/>
      <c r="H31" s="2"/>
      <c r="I31" s="2"/>
      <c r="J31" s="109" t="s">
        <v>77</v>
      </c>
      <c r="K31" s="109"/>
      <c r="L31" s="109">
        <v>50</v>
      </c>
      <c r="M31" s="215" t="s">
        <v>148</v>
      </c>
      <c r="N31" s="214" t="s">
        <v>84</v>
      </c>
      <c r="O31" s="152">
        <v>10</v>
      </c>
      <c r="P31" s="2"/>
      <c r="Q31" s="109"/>
      <c r="R31" s="2"/>
      <c r="S31" s="2" t="s">
        <v>313</v>
      </c>
      <c r="T31" s="87"/>
      <c r="U31" s="2">
        <v>10</v>
      </c>
      <c r="V31" s="281"/>
      <c r="W31" s="40" t="s">
        <v>44</v>
      </c>
      <c r="X31" s="41" t="s">
        <v>25</v>
      </c>
      <c r="Y31" s="39">
        <v>1.9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>
      <c r="B32" s="37" t="s">
        <v>10</v>
      </c>
      <c r="C32" s="303"/>
      <c r="D32" s="2"/>
      <c r="E32" s="2"/>
      <c r="F32" s="2"/>
      <c r="G32" s="2"/>
      <c r="H32" s="87"/>
      <c r="I32" s="2"/>
      <c r="J32" s="109"/>
      <c r="K32" s="141"/>
      <c r="L32" s="109"/>
      <c r="M32" s="149" t="s">
        <v>98</v>
      </c>
      <c r="N32" s="150"/>
      <c r="O32" s="153">
        <v>1</v>
      </c>
      <c r="P32" s="2"/>
      <c r="Q32" s="110"/>
      <c r="R32" s="2"/>
      <c r="S32" s="2"/>
      <c r="T32" s="2"/>
      <c r="U32" s="2"/>
      <c r="V32" s="281"/>
      <c r="W32" s="88">
        <f>Y29*0+Y30*5+Y31*0+Y32*5+Y33*0+Y34*4</f>
        <v>23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3" ht="27.9" customHeight="1">
      <c r="B33" s="275" t="s">
        <v>38</v>
      </c>
      <c r="C33" s="303"/>
      <c r="D33" s="2"/>
      <c r="E33" s="2"/>
      <c r="F33" s="2"/>
      <c r="G33" s="2"/>
      <c r="H33" s="45"/>
      <c r="I33" s="2"/>
      <c r="J33" s="2"/>
      <c r="K33" s="45"/>
      <c r="L33" s="2"/>
      <c r="M33" s="149"/>
      <c r="N33" s="150"/>
      <c r="O33" s="153"/>
      <c r="P33" s="2"/>
      <c r="Q33" s="45"/>
      <c r="R33" s="2"/>
      <c r="S33" s="2"/>
      <c r="T33" s="2"/>
      <c r="U33" s="2"/>
      <c r="V33" s="281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3" ht="27.9" customHeight="1">
      <c r="B34" s="275"/>
      <c r="C34" s="303"/>
      <c r="D34" s="2"/>
      <c r="E34" s="2"/>
      <c r="F34" s="2"/>
      <c r="G34" s="2"/>
      <c r="H34" s="45"/>
      <c r="I34" s="2"/>
      <c r="J34" s="2"/>
      <c r="K34" s="45"/>
      <c r="L34" s="2"/>
      <c r="M34" s="164"/>
      <c r="N34" s="165"/>
      <c r="O34" s="153"/>
      <c r="P34" s="2"/>
      <c r="Q34" s="45"/>
      <c r="R34" s="2"/>
      <c r="S34" s="2"/>
      <c r="T34" s="2"/>
      <c r="U34" s="2"/>
      <c r="V34" s="281"/>
      <c r="W34" s="88">
        <f>Y29*2+Y30*7+Y31*1+Y32*0+Y33*0+Y34*8</f>
        <v>28.4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3" ht="27.9" customHeight="1">
      <c r="B35" s="64" t="s">
        <v>34</v>
      </c>
      <c r="C35" s="115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28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113"/>
      <c r="C36" s="116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282"/>
      <c r="W36" s="89">
        <f>W30*4+W34*4+W32*9</f>
        <v>772.6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4</v>
      </c>
      <c r="C37" s="279"/>
      <c r="D37" s="108" t="str">
        <f>'115.4月菜單'!R32</f>
        <v>麻油拌飯</v>
      </c>
      <c r="E37" s="108" t="s">
        <v>17</v>
      </c>
      <c r="F37" s="108"/>
      <c r="G37" s="108" t="str">
        <f>'115.4月菜單'!R33</f>
        <v>無骨香雞排(加)(炸)</v>
      </c>
      <c r="H37" s="108" t="s">
        <v>101</v>
      </c>
      <c r="I37" s="108"/>
      <c r="J37" s="108" t="str">
        <f>'115.4月菜單'!R34</f>
        <v>奶皇包(冷)</v>
      </c>
      <c r="K37" s="108" t="s">
        <v>15</v>
      </c>
      <c r="L37" s="137"/>
      <c r="M37" s="138" t="str">
        <f>'115.4月菜單'!R35</f>
        <v>杏鮑菇肉片</v>
      </c>
      <c r="N37" s="108" t="s">
        <v>17</v>
      </c>
      <c r="O37" s="108"/>
      <c r="P37" s="108" t="str">
        <f>'115.4月菜單'!R36</f>
        <v>深色蔬菜</v>
      </c>
      <c r="Q37" s="32" t="s">
        <v>72</v>
      </c>
      <c r="R37" s="108"/>
      <c r="S37" s="108" t="str">
        <f>'115.4月菜單'!R37</f>
        <v>榨菜肉絲湯(醃)</v>
      </c>
      <c r="T37" s="108" t="s">
        <v>17</v>
      </c>
      <c r="U37" s="108"/>
      <c r="V37" s="304"/>
      <c r="W37" s="33" t="s">
        <v>42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279"/>
      <c r="D38" s="2" t="s">
        <v>54</v>
      </c>
      <c r="E38" s="2"/>
      <c r="F38" s="2">
        <v>80</v>
      </c>
      <c r="G38" s="186" t="s">
        <v>282</v>
      </c>
      <c r="H38" s="187" t="s">
        <v>117</v>
      </c>
      <c r="I38" s="109">
        <v>60</v>
      </c>
      <c r="J38" s="2" t="s">
        <v>150</v>
      </c>
      <c r="K38" s="109" t="s">
        <v>124</v>
      </c>
      <c r="L38" s="109">
        <v>30</v>
      </c>
      <c r="M38" s="148" t="s">
        <v>102</v>
      </c>
      <c r="N38" s="149"/>
      <c r="O38" s="151">
        <v>50</v>
      </c>
      <c r="P38" s="2" t="s">
        <v>56</v>
      </c>
      <c r="Q38" s="2"/>
      <c r="R38" s="2">
        <v>100</v>
      </c>
      <c r="S38" s="2" t="s">
        <v>99</v>
      </c>
      <c r="T38" s="2"/>
      <c r="U38" s="2">
        <v>1</v>
      </c>
      <c r="V38" s="305"/>
      <c r="W38" s="90">
        <f>Y37*15+Y38*0+Y39*5+Y40*0+Y41*15+Y42*12+15</f>
        <v>99</v>
      </c>
      <c r="X38" s="38" t="s">
        <v>138</v>
      </c>
      <c r="Y38" s="39">
        <v>2.2999999999999998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>
        <v>24</v>
      </c>
      <c r="C39" s="279"/>
      <c r="D39" s="284" t="s">
        <v>80</v>
      </c>
      <c r="E39" s="285"/>
      <c r="F39" s="2">
        <v>10</v>
      </c>
      <c r="G39" s="109"/>
      <c r="H39" s="109"/>
      <c r="I39" s="109"/>
      <c r="J39" s="109"/>
      <c r="K39" s="109"/>
      <c r="L39" s="109"/>
      <c r="M39" s="293" t="s">
        <v>127</v>
      </c>
      <c r="N39" s="294"/>
      <c r="O39" s="152">
        <v>20</v>
      </c>
      <c r="P39" s="109"/>
      <c r="Q39" s="109"/>
      <c r="R39" s="109"/>
      <c r="S39" s="293" t="s">
        <v>111</v>
      </c>
      <c r="T39" s="294"/>
      <c r="U39" s="2">
        <v>10</v>
      </c>
      <c r="V39" s="305"/>
      <c r="W39" s="40" t="s">
        <v>44</v>
      </c>
      <c r="X39" s="41" t="s">
        <v>25</v>
      </c>
      <c r="Y39" s="39">
        <v>1.8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279"/>
      <c r="D40" s="2" t="s">
        <v>123</v>
      </c>
      <c r="E40" s="2"/>
      <c r="F40" s="2">
        <v>1</v>
      </c>
      <c r="G40" s="109"/>
      <c r="H40" s="110"/>
      <c r="I40" s="109"/>
      <c r="J40" s="286"/>
      <c r="K40" s="287"/>
      <c r="L40" s="109"/>
      <c r="M40" s="221"/>
      <c r="N40" s="214"/>
      <c r="O40" s="152"/>
      <c r="P40" s="109"/>
      <c r="Q40" s="110"/>
      <c r="R40" s="109"/>
      <c r="S40" s="2" t="s">
        <v>219</v>
      </c>
      <c r="T40" s="2" t="s">
        <v>107</v>
      </c>
      <c r="U40" s="2">
        <v>30</v>
      </c>
      <c r="V40" s="305"/>
      <c r="W40" s="88">
        <f>Y37*0+Y38*5+Y39*0+Y40*5+Y41*0+Y42*4</f>
        <v>24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275" t="s">
        <v>53</v>
      </c>
      <c r="C41" s="279"/>
      <c r="D41" s="284"/>
      <c r="E41" s="285"/>
      <c r="F41" s="2"/>
      <c r="G41" s="109"/>
      <c r="H41" s="110"/>
      <c r="I41" s="109"/>
      <c r="J41" s="109"/>
      <c r="K41" s="141"/>
      <c r="L41" s="109"/>
      <c r="M41" s="149"/>
      <c r="N41" s="224"/>
      <c r="O41" s="153"/>
      <c r="P41" s="109"/>
      <c r="Q41" s="110"/>
      <c r="R41" s="109"/>
      <c r="S41" s="2"/>
      <c r="T41" s="2"/>
      <c r="U41" s="2"/>
      <c r="V41" s="305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275"/>
      <c r="C42" s="279"/>
      <c r="D42" s="2"/>
      <c r="E42" s="2"/>
      <c r="F42" s="2"/>
      <c r="G42" s="111"/>
      <c r="H42" s="110"/>
      <c r="I42" s="109"/>
      <c r="J42" s="109"/>
      <c r="K42" s="141"/>
      <c r="L42" s="109"/>
      <c r="M42" s="164"/>
      <c r="N42" s="165"/>
      <c r="O42" s="153"/>
      <c r="P42" s="109"/>
      <c r="Q42" s="110"/>
      <c r="R42" s="109"/>
      <c r="S42" s="2"/>
      <c r="T42" s="2"/>
      <c r="U42" s="2"/>
      <c r="V42" s="305"/>
      <c r="W42" s="88">
        <f>Y37*2+Y38*7+Y39*1+Y40*0+Y41*0+Y42*8</f>
        <v>27.9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 t="s">
        <v>34</v>
      </c>
      <c r="C43" s="48"/>
      <c r="D43" s="2"/>
      <c r="E43" s="45"/>
      <c r="F43" s="2"/>
      <c r="G43" s="109"/>
      <c r="H43" s="110"/>
      <c r="I43" s="109"/>
      <c r="J43" s="109"/>
      <c r="K43" s="110"/>
      <c r="L43" s="109"/>
      <c r="M43" s="109"/>
      <c r="N43" s="110"/>
      <c r="O43" s="109"/>
      <c r="P43" s="109"/>
      <c r="Q43" s="110"/>
      <c r="R43" s="109"/>
      <c r="S43" s="109"/>
      <c r="T43" s="110"/>
      <c r="U43" s="109"/>
      <c r="V43" s="30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39"/>
      <c r="C44" s="145"/>
      <c r="D44" s="146"/>
      <c r="E44" s="146"/>
      <c r="F44" s="147"/>
      <c r="G44" s="147"/>
      <c r="H44" s="146"/>
      <c r="I44" s="147"/>
      <c r="J44" s="147"/>
      <c r="K44" s="110"/>
      <c r="L44" s="109"/>
      <c r="M44" s="109"/>
      <c r="N44" s="110"/>
      <c r="O44" s="109"/>
      <c r="P44" s="109"/>
      <c r="Q44" s="110"/>
      <c r="R44" s="109"/>
      <c r="S44" s="109"/>
      <c r="T44" s="110"/>
      <c r="U44" s="109"/>
      <c r="V44" s="306"/>
      <c r="W44" s="89">
        <f>W38*4+W42*4+W40*9</f>
        <v>723.6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302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74"/>
      <c r="AB45" s="57"/>
    </row>
    <row r="46" spans="2:33">
      <c r="B46" s="57"/>
      <c r="C46" s="62"/>
      <c r="D46" s="288"/>
      <c r="E46" s="288"/>
      <c r="F46" s="290"/>
      <c r="G46" s="290"/>
      <c r="H46" s="75"/>
      <c r="K46" s="75"/>
      <c r="N46" s="75"/>
      <c r="Q46" s="75"/>
      <c r="T46" s="75"/>
    </row>
  </sheetData>
  <mergeCells count="30">
    <mergeCell ref="B41:B42"/>
    <mergeCell ref="B25:B26"/>
    <mergeCell ref="B33:B34"/>
    <mergeCell ref="J45:Y45"/>
    <mergeCell ref="D46:G46"/>
    <mergeCell ref="D41:E41"/>
    <mergeCell ref="C21:C26"/>
    <mergeCell ref="V21:V28"/>
    <mergeCell ref="C29:C34"/>
    <mergeCell ref="V29:V36"/>
    <mergeCell ref="J40:K40"/>
    <mergeCell ref="C37:C42"/>
    <mergeCell ref="V37:V44"/>
    <mergeCell ref="D39:E39"/>
    <mergeCell ref="S22:T22"/>
    <mergeCell ref="J23:K23"/>
    <mergeCell ref="B1:Y1"/>
    <mergeCell ref="B2:G2"/>
    <mergeCell ref="C5:C10"/>
    <mergeCell ref="V5:V12"/>
    <mergeCell ref="B9:B10"/>
    <mergeCell ref="F3:L3"/>
    <mergeCell ref="G7:H7"/>
    <mergeCell ref="S39:T39"/>
    <mergeCell ref="C13:C18"/>
    <mergeCell ref="V13:V20"/>
    <mergeCell ref="B17:B18"/>
    <mergeCell ref="J15:K15"/>
    <mergeCell ref="J14:K14"/>
    <mergeCell ref="M39:N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75" zoomScaleNormal="75" workbookViewId="0">
      <selection activeCell="B1" sqref="B1:Y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76" t="s">
        <v>308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4"/>
      <c r="AB1" s="6"/>
    </row>
    <row r="2" spans="2:33" s="5" customFormat="1" ht="13.5" customHeight="1">
      <c r="B2" s="277"/>
      <c r="C2" s="278"/>
      <c r="D2" s="278"/>
      <c r="E2" s="278"/>
      <c r="F2" s="278"/>
      <c r="G2" s="27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283" t="s">
        <v>96</v>
      </c>
      <c r="G3" s="283"/>
      <c r="H3" s="283"/>
      <c r="I3" s="283"/>
      <c r="J3" s="283"/>
      <c r="K3" s="283"/>
      <c r="L3" s="283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279"/>
      <c r="D5" s="32" t="str">
        <f>'115.4月菜單'!B41</f>
        <v>香Q米飯</v>
      </c>
      <c r="E5" s="32" t="s">
        <v>15</v>
      </c>
      <c r="F5" s="1" t="s">
        <v>16</v>
      </c>
      <c r="G5" s="32" t="str">
        <f>'115.4月菜單'!B42</f>
        <v>檸檬雞翅(加)</v>
      </c>
      <c r="H5" s="32" t="s">
        <v>81</v>
      </c>
      <c r="I5" s="1" t="s">
        <v>16</v>
      </c>
      <c r="J5" s="32" t="str">
        <f>'115.4月菜單'!B43</f>
        <v>沙茶豆干片(豆)</v>
      </c>
      <c r="K5" s="32" t="s">
        <v>17</v>
      </c>
      <c r="L5" s="1" t="s">
        <v>16</v>
      </c>
      <c r="M5" s="32" t="str">
        <f>'115.4月菜單'!B44</f>
        <v>佛跳牆(醃)</v>
      </c>
      <c r="N5" s="32" t="s">
        <v>17</v>
      </c>
      <c r="O5" s="1" t="s">
        <v>16</v>
      </c>
      <c r="P5" s="32" t="str">
        <f>'115.4月菜單'!B45</f>
        <v>深色蔬菜</v>
      </c>
      <c r="Q5" s="32" t="s">
        <v>18</v>
      </c>
      <c r="R5" s="1" t="s">
        <v>16</v>
      </c>
      <c r="S5" s="32" t="str">
        <f>'115.4月菜單'!B46</f>
        <v>菜頭香菇湯</v>
      </c>
      <c r="T5" s="32" t="s">
        <v>17</v>
      </c>
      <c r="U5" s="1" t="s">
        <v>16</v>
      </c>
      <c r="V5" s="280"/>
      <c r="W5" s="33" t="s">
        <v>42</v>
      </c>
      <c r="X5" s="34" t="s">
        <v>19</v>
      </c>
      <c r="Y5" s="35">
        <v>5.0999999999999996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279"/>
      <c r="D6" s="2" t="s">
        <v>54</v>
      </c>
      <c r="E6" s="2"/>
      <c r="F6" s="2">
        <v>100</v>
      </c>
      <c r="G6" s="225" t="s">
        <v>245</v>
      </c>
      <c r="H6" s="226" t="s">
        <v>117</v>
      </c>
      <c r="I6" s="2">
        <v>60</v>
      </c>
      <c r="J6" s="2" t="s">
        <v>204</v>
      </c>
      <c r="K6" s="2" t="s">
        <v>95</v>
      </c>
      <c r="L6" s="2">
        <v>45</v>
      </c>
      <c r="M6" s="2" t="s">
        <v>105</v>
      </c>
      <c r="N6" s="2"/>
      <c r="O6" s="2">
        <v>40</v>
      </c>
      <c r="P6" s="2" t="s">
        <v>56</v>
      </c>
      <c r="Q6" s="2"/>
      <c r="R6" s="2">
        <v>100</v>
      </c>
      <c r="S6" s="2" t="s">
        <v>140</v>
      </c>
      <c r="T6" s="2"/>
      <c r="U6" s="2">
        <v>30</v>
      </c>
      <c r="V6" s="281"/>
      <c r="W6" s="90">
        <f>Y5*15+Y6*0+Y7*5+Y8*0+Y9*15+Y10*12+15</f>
        <v>100.5</v>
      </c>
      <c r="X6" s="38" t="s">
        <v>138</v>
      </c>
      <c r="Y6" s="39">
        <v>2.2000000000000002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27</v>
      </c>
      <c r="C7" s="279"/>
      <c r="D7" s="2"/>
      <c r="E7" s="2"/>
      <c r="F7" s="2"/>
      <c r="G7" s="227"/>
      <c r="H7" s="228"/>
      <c r="I7" s="2"/>
      <c r="J7" s="293" t="s">
        <v>300</v>
      </c>
      <c r="K7" s="294"/>
      <c r="L7" s="2">
        <v>10</v>
      </c>
      <c r="M7" s="2" t="s">
        <v>280</v>
      </c>
      <c r="N7" s="2" t="s">
        <v>107</v>
      </c>
      <c r="O7" s="2">
        <v>10</v>
      </c>
      <c r="P7" s="2"/>
      <c r="Q7" s="2"/>
      <c r="R7" s="2"/>
      <c r="S7" s="2" t="s">
        <v>215</v>
      </c>
      <c r="T7" s="2"/>
      <c r="U7" s="2">
        <v>1</v>
      </c>
      <c r="V7" s="281"/>
      <c r="W7" s="40" t="s">
        <v>44</v>
      </c>
      <c r="X7" s="41" t="s">
        <v>25</v>
      </c>
      <c r="Y7" s="39">
        <v>1.8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279"/>
      <c r="D8" s="2"/>
      <c r="E8" s="2"/>
      <c r="F8" s="2"/>
      <c r="G8" s="2"/>
      <c r="H8" s="87"/>
      <c r="I8" s="2"/>
      <c r="J8" s="2"/>
      <c r="K8" s="2"/>
      <c r="L8" s="2"/>
      <c r="M8" s="2" t="s">
        <v>281</v>
      </c>
      <c r="N8" s="45"/>
      <c r="O8" s="2">
        <v>10</v>
      </c>
      <c r="P8" s="2"/>
      <c r="Q8" s="45"/>
      <c r="R8" s="2"/>
      <c r="S8" s="2"/>
      <c r="T8" s="2"/>
      <c r="U8" s="2"/>
      <c r="V8" s="281"/>
      <c r="W8" s="88">
        <f>Y5*0+Y6*5+Y7*0+Y8*5+Y9*0+Y10*4</f>
        <v>23.5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275" t="s">
        <v>35</v>
      </c>
      <c r="C9" s="279"/>
      <c r="D9" s="2"/>
      <c r="E9" s="2"/>
      <c r="F9" s="2"/>
      <c r="G9" s="2"/>
      <c r="H9" s="45"/>
      <c r="I9" s="2"/>
      <c r="J9" s="2"/>
      <c r="K9" s="132"/>
      <c r="L9" s="2"/>
      <c r="M9" s="2" t="s">
        <v>98</v>
      </c>
      <c r="N9" s="132"/>
      <c r="O9" s="2">
        <v>1</v>
      </c>
      <c r="P9" s="2"/>
      <c r="Q9" s="45"/>
      <c r="R9" s="2"/>
      <c r="S9" s="2"/>
      <c r="T9" s="2"/>
      <c r="U9" s="2"/>
      <c r="V9" s="281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275"/>
      <c r="C10" s="279"/>
      <c r="D10" s="2"/>
      <c r="E10" s="2"/>
      <c r="F10" s="2"/>
      <c r="G10" s="2"/>
      <c r="H10" s="45"/>
      <c r="I10" s="2"/>
      <c r="J10" s="119"/>
      <c r="K10" s="132"/>
      <c r="L10" s="120"/>
      <c r="M10" s="119" t="s">
        <v>108</v>
      </c>
      <c r="N10" s="132"/>
      <c r="O10" s="120">
        <v>1</v>
      </c>
      <c r="P10" s="2"/>
      <c r="Q10" s="45"/>
      <c r="R10" s="2"/>
      <c r="S10" s="2"/>
      <c r="T10" s="45"/>
      <c r="U10" s="2"/>
      <c r="V10" s="281"/>
      <c r="W10" s="88">
        <f>Y5*2+Y6*7+Y7*1+Y8*0+Y9*0+Y10*8</f>
        <v>27.400000000000002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K11" s="132"/>
      <c r="M11" s="2"/>
      <c r="N11" s="45"/>
      <c r="O11" s="2"/>
      <c r="P11" s="2"/>
      <c r="Q11" s="45"/>
      <c r="R11" s="2"/>
      <c r="S11" s="2"/>
      <c r="T11" s="45"/>
      <c r="U11" s="2"/>
      <c r="V11" s="28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119"/>
      <c r="K12" s="142"/>
      <c r="L12" s="120"/>
      <c r="M12" s="168"/>
      <c r="N12" s="171"/>
      <c r="O12" s="169"/>
      <c r="P12" s="2"/>
      <c r="Q12" s="45"/>
      <c r="R12" s="2"/>
      <c r="S12" s="2"/>
      <c r="T12" s="45"/>
      <c r="U12" s="2"/>
      <c r="V12" s="282"/>
      <c r="W12" s="89">
        <f>W6*4+W10*4+W8*9</f>
        <v>723.1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279"/>
      <c r="D13" s="32" t="str">
        <f>'115.4月菜單'!F41</f>
        <v>五穀飯</v>
      </c>
      <c r="E13" s="32" t="s">
        <v>15</v>
      </c>
      <c r="F13" s="32"/>
      <c r="G13" s="32" t="str">
        <f>'115.4月菜單'!F42</f>
        <v>雙拼魚塊(炸)(海)-申請</v>
      </c>
      <c r="H13" s="32" t="s">
        <v>101</v>
      </c>
      <c r="I13" s="32"/>
      <c r="J13" s="32" t="str">
        <f>'115.4月菜單'!F43</f>
        <v>芙蓉蒸蛋</v>
      </c>
      <c r="K13" s="32" t="s">
        <v>15</v>
      </c>
      <c r="L13" s="32"/>
      <c r="M13" s="167" t="str">
        <f>'115.4月菜單'!F44</f>
        <v>筍絲肉絲</v>
      </c>
      <c r="N13" s="167" t="s">
        <v>17</v>
      </c>
      <c r="O13" s="167"/>
      <c r="P13" s="32" t="str">
        <f>'115.4月菜單'!F45</f>
        <v>淺色蔬菜</v>
      </c>
      <c r="Q13" s="32" t="s">
        <v>18</v>
      </c>
      <c r="R13" s="32"/>
      <c r="S13" s="32" t="str">
        <f>'115.4月菜單'!F46</f>
        <v>冬瓜菇菇湯</v>
      </c>
      <c r="T13" s="32" t="s">
        <v>17</v>
      </c>
      <c r="U13" s="32"/>
      <c r="V13" s="280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79"/>
      <c r="D14" s="2" t="s">
        <v>54</v>
      </c>
      <c r="E14" s="2"/>
      <c r="F14" s="2">
        <v>60</v>
      </c>
      <c r="G14" s="36" t="s">
        <v>132</v>
      </c>
      <c r="H14" s="118" t="s">
        <v>84</v>
      </c>
      <c r="I14" s="117">
        <v>40</v>
      </c>
      <c r="J14" s="2" t="s">
        <v>77</v>
      </c>
      <c r="K14" s="2"/>
      <c r="L14" s="2">
        <v>55</v>
      </c>
      <c r="M14" s="2" t="s">
        <v>106</v>
      </c>
      <c r="N14" s="2"/>
      <c r="O14" s="2">
        <v>45</v>
      </c>
      <c r="P14" s="2" t="s">
        <v>56</v>
      </c>
      <c r="Q14" s="2"/>
      <c r="R14" s="2">
        <v>100</v>
      </c>
      <c r="S14" s="2" t="s">
        <v>99</v>
      </c>
      <c r="T14" s="2"/>
      <c r="U14" s="2">
        <v>1</v>
      </c>
      <c r="V14" s="281"/>
      <c r="W14" s="90">
        <f>Y13*15+Y14*0+Y15*5+Y16*0+Y17*15+Y18*12+15</f>
        <v>100</v>
      </c>
      <c r="X14" s="38" t="s">
        <v>138</v>
      </c>
      <c r="Y14" s="39">
        <v>2.2000000000000002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28</v>
      </c>
      <c r="C15" s="279"/>
      <c r="D15" s="2" t="s">
        <v>210</v>
      </c>
      <c r="E15" s="2"/>
      <c r="F15" s="2">
        <v>40</v>
      </c>
      <c r="G15" s="119" t="s">
        <v>102</v>
      </c>
      <c r="H15" s="122"/>
      <c r="I15" s="120">
        <v>20</v>
      </c>
      <c r="J15" s="2" t="s">
        <v>123</v>
      </c>
      <c r="K15" s="85"/>
      <c r="L15" s="2">
        <v>1</v>
      </c>
      <c r="M15" s="293" t="s">
        <v>111</v>
      </c>
      <c r="N15" s="294"/>
      <c r="O15" s="2">
        <v>20</v>
      </c>
      <c r="P15" s="2"/>
      <c r="Q15" s="2"/>
      <c r="R15" s="2"/>
      <c r="S15" s="109" t="s">
        <v>126</v>
      </c>
      <c r="T15" s="2"/>
      <c r="U15" s="2">
        <v>30</v>
      </c>
      <c r="V15" s="281"/>
      <c r="W15" s="40" t="s">
        <v>44</v>
      </c>
      <c r="X15" s="41" t="s">
        <v>25</v>
      </c>
      <c r="Y15" s="39">
        <v>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279"/>
      <c r="D16" s="45"/>
      <c r="E16" s="45"/>
      <c r="F16" s="2"/>
      <c r="G16" s="58"/>
      <c r="H16" s="121"/>
      <c r="I16" s="117"/>
      <c r="J16" s="159"/>
      <c r="K16" s="160"/>
      <c r="L16" s="2"/>
      <c r="M16" s="2"/>
      <c r="N16" s="2"/>
      <c r="O16" s="2"/>
      <c r="P16" s="2"/>
      <c r="Q16" s="45"/>
      <c r="R16" s="2"/>
      <c r="S16" s="179" t="s">
        <v>198</v>
      </c>
      <c r="T16" s="182"/>
      <c r="U16" s="2">
        <v>5</v>
      </c>
      <c r="V16" s="281"/>
      <c r="W16" s="88">
        <f>Y13*0+Y14*5+Y15*0+Y16*5+Y17*0+Y18*4</f>
        <v>23.5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275" t="s">
        <v>36</v>
      </c>
      <c r="C17" s="279"/>
      <c r="D17" s="45"/>
      <c r="E17" s="45"/>
      <c r="F17" s="2"/>
      <c r="G17" s="2"/>
      <c r="H17" s="45"/>
      <c r="I17" s="2"/>
      <c r="J17" s="2"/>
      <c r="K17" s="45"/>
      <c r="L17" s="2"/>
      <c r="M17" s="2"/>
      <c r="N17" s="85"/>
      <c r="O17" s="2"/>
      <c r="P17" s="2"/>
      <c r="Q17" s="45"/>
      <c r="R17" s="2"/>
      <c r="S17" s="2"/>
      <c r="T17" s="45"/>
      <c r="U17" s="2"/>
      <c r="V17" s="281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275"/>
      <c r="C18" s="279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281"/>
      <c r="W18" s="88">
        <f>Y13*2+Y14*7+Y15*1+Y16*0+Y17*0+Y18*8</f>
        <v>27.400000000000002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28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82"/>
      <c r="W20" s="89">
        <f>W14*4+W18*4+W16*9</f>
        <v>721.1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303"/>
      <c r="D21" s="32" t="str">
        <f>'115.4月菜單'!J41</f>
        <v>香Q米飯</v>
      </c>
      <c r="E21" s="32" t="s">
        <v>15</v>
      </c>
      <c r="F21" s="1"/>
      <c r="G21" s="32" t="str">
        <f>'115.4月菜單'!J42</f>
        <v>卡啦翅小腿X1(炸)</v>
      </c>
      <c r="H21" s="32" t="s">
        <v>101</v>
      </c>
      <c r="I21" s="1"/>
      <c r="J21" s="32" t="str">
        <f>'115.4月菜單'!J43</f>
        <v>肉燥滷蛋</v>
      </c>
      <c r="K21" s="32" t="s">
        <v>17</v>
      </c>
      <c r="L21" s="1"/>
      <c r="M21" s="32" t="str">
        <f>'115.4月菜單'!J44</f>
        <v>沙茶豆腐(豆)(海)</v>
      </c>
      <c r="N21" s="32" t="s">
        <v>17</v>
      </c>
      <c r="O21" s="1"/>
      <c r="P21" s="32" t="str">
        <f>'115.4月菜單'!J45</f>
        <v>深色蔬菜</v>
      </c>
      <c r="Q21" s="32" t="s">
        <v>18</v>
      </c>
      <c r="R21" s="1"/>
      <c r="S21" s="32" t="str">
        <f>'115.4月菜單'!J46</f>
        <v>日式昆布湯</v>
      </c>
      <c r="T21" s="32" t="s">
        <v>17</v>
      </c>
      <c r="U21" s="1"/>
      <c r="V21" s="304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303"/>
      <c r="D22" s="2" t="s">
        <v>54</v>
      </c>
      <c r="E22" s="2"/>
      <c r="F22" s="2">
        <v>100</v>
      </c>
      <c r="G22" s="297" t="s">
        <v>103</v>
      </c>
      <c r="H22" s="298"/>
      <c r="I22" s="2">
        <v>30</v>
      </c>
      <c r="J22" s="2" t="s">
        <v>156</v>
      </c>
      <c r="K22" s="2"/>
      <c r="L22" s="2">
        <v>55</v>
      </c>
      <c r="M22" s="2" t="s">
        <v>136</v>
      </c>
      <c r="N22" s="2"/>
      <c r="O22" s="2">
        <v>5</v>
      </c>
      <c r="P22" s="2" t="s">
        <v>56</v>
      </c>
      <c r="Q22" s="2"/>
      <c r="R22" s="2">
        <v>100</v>
      </c>
      <c r="S22" s="2" t="s">
        <v>99</v>
      </c>
      <c r="T22" s="85"/>
      <c r="U22" s="2">
        <v>1</v>
      </c>
      <c r="V22" s="305"/>
      <c r="W22" s="90">
        <f>Y21*15+Y22*0+Y23*5+Y24*0+Y25*15+Y26*12+15</f>
        <v>98.5</v>
      </c>
      <c r="X22" s="38" t="s">
        <v>138</v>
      </c>
      <c r="Y22" s="39">
        <v>2.2999999999999998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29</v>
      </c>
      <c r="C23" s="303"/>
      <c r="D23" s="2"/>
      <c r="E23" s="2"/>
      <c r="F23" s="2"/>
      <c r="G23" s="2"/>
      <c r="H23" s="2"/>
      <c r="I23" s="2"/>
      <c r="J23" s="284" t="s">
        <v>247</v>
      </c>
      <c r="K23" s="285"/>
      <c r="L23" s="2">
        <v>5</v>
      </c>
      <c r="M23" s="2" t="s">
        <v>112</v>
      </c>
      <c r="N23" s="132"/>
      <c r="O23" s="2">
        <v>60</v>
      </c>
      <c r="P23" s="2"/>
      <c r="Q23" s="2"/>
      <c r="R23" s="2"/>
      <c r="S23" s="2" t="s">
        <v>257</v>
      </c>
      <c r="T23" s="45"/>
      <c r="U23" s="2">
        <v>1</v>
      </c>
      <c r="V23" s="305"/>
      <c r="W23" s="40" t="s">
        <v>44</v>
      </c>
      <c r="X23" s="41" t="s">
        <v>25</v>
      </c>
      <c r="Y23" s="39">
        <v>1.7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>
      <c r="B24" s="37" t="s">
        <v>10</v>
      </c>
      <c r="C24" s="303"/>
      <c r="D24" s="45"/>
      <c r="E24" s="45"/>
      <c r="F24" s="2"/>
      <c r="H24" s="132"/>
      <c r="I24" s="117"/>
      <c r="J24" s="144"/>
      <c r="K24" s="132"/>
      <c r="L24" s="117"/>
      <c r="M24" s="159" t="s">
        <v>104</v>
      </c>
      <c r="N24" s="121" t="s">
        <v>95</v>
      </c>
      <c r="O24" s="120">
        <v>10</v>
      </c>
      <c r="P24" s="2"/>
      <c r="Q24" s="132"/>
      <c r="R24" s="2"/>
      <c r="S24" s="284" t="s">
        <v>143</v>
      </c>
      <c r="T24" s="285"/>
      <c r="U24" s="2">
        <v>5</v>
      </c>
      <c r="V24" s="305"/>
      <c r="W24" s="88">
        <f>Y21*0+Y22*5+Y23*0+Y24*5+Y25*0+Y26*4</f>
        <v>24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275" t="s">
        <v>37</v>
      </c>
      <c r="C25" s="303"/>
      <c r="D25" s="45"/>
      <c r="E25" s="45"/>
      <c r="F25" s="2"/>
      <c r="G25" s="16"/>
      <c r="H25" s="132"/>
      <c r="I25" s="16"/>
      <c r="J25" s="2"/>
      <c r="K25" s="45"/>
      <c r="L25" s="2"/>
      <c r="M25" s="2" t="s">
        <v>98</v>
      </c>
      <c r="N25" s="45"/>
      <c r="O25" s="2">
        <v>1</v>
      </c>
      <c r="P25" s="159"/>
      <c r="Q25" s="121"/>
      <c r="R25" s="120"/>
      <c r="S25" s="2"/>
      <c r="T25" s="2"/>
      <c r="U25" s="2"/>
      <c r="V25" s="30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275"/>
      <c r="C26" s="303"/>
      <c r="D26" s="45"/>
      <c r="E26" s="45"/>
      <c r="F26" s="2"/>
      <c r="G26" s="2"/>
      <c r="H26" s="45"/>
      <c r="I26" s="2"/>
      <c r="J26" s="2"/>
      <c r="K26" s="45"/>
      <c r="L26" s="2"/>
      <c r="M26" s="2" t="s">
        <v>209</v>
      </c>
      <c r="N26" s="45"/>
      <c r="O26" s="2">
        <v>1</v>
      </c>
      <c r="P26" s="2"/>
      <c r="Q26" s="45"/>
      <c r="R26" s="2"/>
      <c r="S26" s="2"/>
      <c r="T26" s="45"/>
      <c r="U26" s="2"/>
      <c r="V26" s="305"/>
      <c r="W26" s="88">
        <f>Y21*2+Y22*7+Y23*1+Y24*0+Y25*0+Y26*8</f>
        <v>27.799999999999997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47" t="s">
        <v>34</v>
      </c>
      <c r="C27" s="112"/>
      <c r="D27" s="45"/>
      <c r="E27" s="45"/>
      <c r="F27" s="2"/>
      <c r="G27" s="2"/>
      <c r="H27" s="45"/>
      <c r="I27" s="2"/>
      <c r="J27" s="2"/>
      <c r="K27" s="45"/>
      <c r="L27" s="2"/>
      <c r="M27" s="2" t="s">
        <v>148</v>
      </c>
      <c r="N27" s="87" t="s">
        <v>84</v>
      </c>
      <c r="O27" s="2">
        <v>10</v>
      </c>
      <c r="P27" s="2"/>
      <c r="Q27" s="45"/>
      <c r="R27" s="2"/>
      <c r="S27" s="2"/>
      <c r="T27" s="2"/>
      <c r="U27" s="2"/>
      <c r="V27" s="30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50"/>
      <c r="C28" s="114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06"/>
      <c r="W28" s="89">
        <f>W22*4+W26*4+W24*9</f>
        <v>721.2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303"/>
      <c r="D29" s="32" t="str">
        <f>'115.4月菜單'!N41</f>
        <v>地瓜飯</v>
      </c>
      <c r="E29" s="32" t="s">
        <v>15</v>
      </c>
      <c r="F29" s="1"/>
      <c r="G29" s="32" t="str">
        <f>'115.4月菜單'!N42</f>
        <v>照燒豬肉排</v>
      </c>
      <c r="H29" s="32" t="s">
        <v>152</v>
      </c>
      <c r="I29" s="1"/>
      <c r="J29" s="32" t="str">
        <f>'115.4月菜單'!N43</f>
        <v>咖哩雞</v>
      </c>
      <c r="K29" s="32" t="s">
        <v>17</v>
      </c>
      <c r="L29" s="1"/>
      <c r="M29" s="32" t="str">
        <f>'115.4月菜單'!N44</f>
        <v>台式米粉</v>
      </c>
      <c r="N29" s="32" t="s">
        <v>202</v>
      </c>
      <c r="O29" s="1"/>
      <c r="P29" s="32" t="str">
        <f>'115.4月菜單'!N45</f>
        <v>有機蔬菜</v>
      </c>
      <c r="Q29" s="32" t="s">
        <v>18</v>
      </c>
      <c r="R29" s="1"/>
      <c r="S29" s="32" t="str">
        <f>'115.4月菜單'!N46</f>
        <v>鮮蔬肉絲湯</v>
      </c>
      <c r="T29" s="32" t="s">
        <v>17</v>
      </c>
      <c r="U29" s="1"/>
      <c r="V29" s="280"/>
      <c r="W29" s="33" t="s">
        <v>42</v>
      </c>
      <c r="X29" s="34" t="s">
        <v>19</v>
      </c>
      <c r="Y29" s="35">
        <v>5.9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193</v>
      </c>
      <c r="C30" s="303"/>
      <c r="D30" s="2" t="s">
        <v>54</v>
      </c>
      <c r="E30" s="2"/>
      <c r="F30" s="2">
        <v>90</v>
      </c>
      <c r="G30" s="291" t="s">
        <v>151</v>
      </c>
      <c r="H30" s="292"/>
      <c r="I30" s="2">
        <v>40</v>
      </c>
      <c r="J30" s="2" t="s">
        <v>114</v>
      </c>
      <c r="K30" s="2"/>
      <c r="L30" s="2">
        <v>45</v>
      </c>
      <c r="M30" s="2" t="s">
        <v>292</v>
      </c>
      <c r="N30" s="2"/>
      <c r="O30" s="2">
        <v>35</v>
      </c>
      <c r="P30" s="2" t="s">
        <v>56</v>
      </c>
      <c r="Q30" s="2"/>
      <c r="R30" s="2">
        <v>100</v>
      </c>
      <c r="S30" s="2" t="s">
        <v>105</v>
      </c>
      <c r="T30" s="2"/>
      <c r="U30" s="2">
        <v>30</v>
      </c>
      <c r="V30" s="281"/>
      <c r="W30" s="90">
        <f>Y29*15+Y30*0+Y31*5+Y32*0+Y33*15+Y34*12+15</f>
        <v>112.5</v>
      </c>
      <c r="X30" s="38" t="s">
        <v>138</v>
      </c>
      <c r="Y30" s="39">
        <v>2.1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30</v>
      </c>
      <c r="C31" s="303"/>
      <c r="D31" s="2" t="s">
        <v>57</v>
      </c>
      <c r="E31" s="2"/>
      <c r="F31" s="2">
        <v>50</v>
      </c>
      <c r="G31" s="293"/>
      <c r="H31" s="294"/>
      <c r="I31" s="2"/>
      <c r="J31" s="2" t="s">
        <v>142</v>
      </c>
      <c r="K31" s="2"/>
      <c r="L31" s="2">
        <v>20</v>
      </c>
      <c r="M31" s="2" t="s">
        <v>293</v>
      </c>
      <c r="N31" s="2"/>
      <c r="O31" s="2">
        <v>8</v>
      </c>
      <c r="P31" s="2"/>
      <c r="Q31" s="2"/>
      <c r="R31" s="2"/>
      <c r="S31" s="293" t="s">
        <v>111</v>
      </c>
      <c r="T31" s="294"/>
      <c r="U31" s="2">
        <v>5</v>
      </c>
      <c r="V31" s="281"/>
      <c r="W31" s="40" t="s">
        <v>44</v>
      </c>
      <c r="X31" s="41" t="s">
        <v>25</v>
      </c>
      <c r="Y31" s="39">
        <v>1.8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>
      <c r="B32" s="37" t="s">
        <v>50</v>
      </c>
      <c r="C32" s="303"/>
      <c r="D32" s="2"/>
      <c r="E32" s="2"/>
      <c r="F32" s="2"/>
      <c r="G32" s="2"/>
      <c r="H32" s="87"/>
      <c r="I32" s="2"/>
      <c r="J32" s="2" t="s">
        <v>98</v>
      </c>
      <c r="K32" s="85"/>
      <c r="L32" s="2">
        <v>5</v>
      </c>
      <c r="M32" s="2" t="s">
        <v>294</v>
      </c>
      <c r="N32" s="2"/>
      <c r="O32" s="2">
        <v>1</v>
      </c>
      <c r="P32" s="2"/>
      <c r="Q32" s="2"/>
      <c r="R32" s="2"/>
      <c r="S32" s="2" t="s">
        <v>98</v>
      </c>
      <c r="T32" s="2"/>
      <c r="U32" s="2">
        <v>1</v>
      </c>
      <c r="V32" s="281"/>
      <c r="W32" s="88">
        <f>Y29*0+Y30*5+Y31*0+Y32*5+Y33*0+Y34*4</f>
        <v>23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>
      <c r="B33" s="275" t="s">
        <v>38</v>
      </c>
      <c r="C33" s="303"/>
      <c r="D33" s="2"/>
      <c r="E33" s="2"/>
      <c r="F33" s="2"/>
      <c r="G33" s="2"/>
      <c r="H33" s="45"/>
      <c r="I33" s="2"/>
      <c r="J33" s="2" t="s">
        <v>125</v>
      </c>
      <c r="K33" s="45"/>
      <c r="L33" s="2">
        <v>1</v>
      </c>
      <c r="M33" s="2" t="s">
        <v>291</v>
      </c>
      <c r="N33" s="2"/>
      <c r="O33" s="2">
        <v>1</v>
      </c>
      <c r="P33" s="2"/>
      <c r="Q33" s="2"/>
      <c r="R33" s="2"/>
      <c r="S33" s="2" t="s">
        <v>108</v>
      </c>
      <c r="T33" s="2"/>
      <c r="U33" s="2">
        <v>1</v>
      </c>
      <c r="V33" s="281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275"/>
      <c r="C34" s="303"/>
      <c r="D34" s="2"/>
      <c r="E34" s="2"/>
      <c r="F34" s="2"/>
      <c r="G34" s="2"/>
      <c r="H34" s="45"/>
      <c r="I34" s="2"/>
      <c r="J34" s="2"/>
      <c r="K34" s="45"/>
      <c r="L34" s="2"/>
      <c r="M34" s="2" t="s">
        <v>247</v>
      </c>
      <c r="N34" s="2"/>
      <c r="O34" s="2">
        <v>5</v>
      </c>
      <c r="P34" s="2"/>
      <c r="Q34" s="85"/>
      <c r="R34" s="2"/>
      <c r="S34" s="2"/>
      <c r="T34" s="2"/>
      <c r="U34" s="2"/>
      <c r="V34" s="281"/>
      <c r="W34" s="88">
        <f>Y29*2+Y30*7+Y31*1+Y32*0+Y33*0+Y34*8-0.5</f>
        <v>27.8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64"/>
      <c r="C35" s="115"/>
      <c r="D35" s="2"/>
      <c r="E35" s="45"/>
      <c r="F35" s="2"/>
      <c r="G35" s="2"/>
      <c r="H35" s="45"/>
      <c r="I35" s="2"/>
      <c r="J35" s="2"/>
      <c r="K35" s="45"/>
      <c r="L35" s="2"/>
      <c r="M35" s="2" t="s">
        <v>295</v>
      </c>
      <c r="N35" s="45"/>
      <c r="O35" s="2">
        <v>10</v>
      </c>
      <c r="P35" s="2"/>
      <c r="Q35" s="45"/>
      <c r="R35" s="2"/>
      <c r="S35" s="2"/>
      <c r="T35" s="2"/>
      <c r="U35" s="2"/>
      <c r="V35" s="28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113"/>
      <c r="C36" s="116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282"/>
      <c r="W36" s="89">
        <f>W30*4+W34*4+W32*9</f>
        <v>768.2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/>
      <c r="C37" s="279"/>
      <c r="D37" s="108"/>
      <c r="E37" s="108"/>
      <c r="F37" s="108"/>
      <c r="G37" s="108"/>
      <c r="H37" s="108"/>
      <c r="I37" s="108"/>
      <c r="J37" s="108"/>
      <c r="K37" s="108"/>
      <c r="L37" s="137"/>
      <c r="M37" s="138"/>
      <c r="N37" s="108"/>
      <c r="O37" s="108"/>
      <c r="P37" s="108"/>
      <c r="Q37" s="32"/>
      <c r="R37" s="108"/>
      <c r="S37" s="108"/>
      <c r="T37" s="108"/>
      <c r="U37" s="108"/>
      <c r="V37" s="30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/>
      <c r="C38" s="279"/>
      <c r="D38" s="2"/>
      <c r="E38" s="2"/>
      <c r="F38" s="2"/>
      <c r="G38" s="191"/>
      <c r="H38" s="190"/>
      <c r="I38" s="109"/>
      <c r="J38" s="109"/>
      <c r="K38" s="109"/>
      <c r="L38" s="109"/>
      <c r="M38" s="109"/>
      <c r="N38" s="109"/>
      <c r="O38" s="109"/>
      <c r="P38" s="2"/>
      <c r="Q38" s="2"/>
      <c r="R38" s="2"/>
      <c r="S38" s="109"/>
      <c r="T38" s="109"/>
      <c r="U38" s="109"/>
      <c r="V38" s="305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/>
      <c r="C39" s="279"/>
      <c r="D39" s="2"/>
      <c r="E39" s="2"/>
      <c r="F39" s="2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2"/>
      <c r="T39" s="85"/>
      <c r="U39" s="2"/>
      <c r="V39" s="305"/>
      <c r="W39" s="40"/>
      <c r="X39" s="41"/>
      <c r="Y39" s="39"/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>
      <c r="B40" s="37"/>
      <c r="C40" s="279"/>
      <c r="D40" s="2"/>
      <c r="E40" s="2"/>
      <c r="F40" s="2"/>
      <c r="G40" s="109"/>
      <c r="H40" s="110"/>
      <c r="I40" s="109"/>
      <c r="J40" s="109"/>
      <c r="K40" s="109"/>
      <c r="L40" s="109"/>
      <c r="M40" s="109"/>
      <c r="N40" s="109"/>
      <c r="O40" s="109"/>
      <c r="P40" s="109"/>
      <c r="Q40" s="110"/>
      <c r="R40" s="109"/>
      <c r="S40" s="2"/>
      <c r="T40" s="2"/>
      <c r="U40" s="2"/>
      <c r="V40" s="305"/>
      <c r="W40" s="88"/>
      <c r="X40" s="41"/>
      <c r="Y40" s="39"/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275"/>
      <c r="C41" s="279"/>
      <c r="D41" s="2"/>
      <c r="E41" s="2"/>
      <c r="F41" s="2"/>
      <c r="G41" s="109"/>
      <c r="H41" s="110"/>
      <c r="I41" s="109"/>
      <c r="J41" s="109"/>
      <c r="K41" s="141"/>
      <c r="L41" s="109"/>
      <c r="M41" s="109"/>
      <c r="N41" s="110"/>
      <c r="O41" s="109"/>
      <c r="P41" s="109"/>
      <c r="Q41" s="110"/>
      <c r="R41" s="109"/>
      <c r="S41" s="2"/>
      <c r="T41" s="2"/>
      <c r="U41" s="2"/>
      <c r="V41" s="305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275"/>
      <c r="C42" s="279"/>
      <c r="D42" s="2"/>
      <c r="E42" s="2"/>
      <c r="F42" s="2"/>
      <c r="G42" s="111"/>
      <c r="H42" s="110"/>
      <c r="I42" s="109"/>
      <c r="J42" s="109"/>
      <c r="K42" s="110"/>
      <c r="L42" s="109"/>
      <c r="M42" s="109"/>
      <c r="N42" s="110"/>
      <c r="O42" s="109"/>
      <c r="P42" s="109"/>
      <c r="Q42" s="110"/>
      <c r="R42" s="109"/>
      <c r="S42" s="2"/>
      <c r="T42" s="45"/>
      <c r="U42" s="2"/>
      <c r="V42" s="305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/>
      <c r="C43" s="48"/>
      <c r="D43" s="2"/>
      <c r="E43" s="45"/>
      <c r="F43" s="2"/>
      <c r="G43" s="109"/>
      <c r="H43" s="110"/>
      <c r="I43" s="109"/>
      <c r="J43" s="109"/>
      <c r="K43" s="110"/>
      <c r="L43" s="109"/>
      <c r="M43" s="109"/>
      <c r="N43" s="110"/>
      <c r="O43" s="109"/>
      <c r="P43" s="109"/>
      <c r="Q43" s="110"/>
      <c r="R43" s="109"/>
      <c r="S43" s="109"/>
      <c r="T43" s="110"/>
      <c r="U43" s="109"/>
      <c r="V43" s="305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39"/>
      <c r="C44" s="145"/>
      <c r="D44" s="146"/>
      <c r="E44" s="146"/>
      <c r="F44" s="147"/>
      <c r="G44" s="147"/>
      <c r="H44" s="146"/>
      <c r="I44" s="147"/>
      <c r="J44" s="147"/>
      <c r="K44" s="110"/>
      <c r="L44" s="109"/>
      <c r="M44" s="109"/>
      <c r="N44" s="110"/>
      <c r="O44" s="109"/>
      <c r="P44" s="109"/>
      <c r="Q44" s="110"/>
      <c r="R44" s="109"/>
      <c r="S44" s="109"/>
      <c r="T44" s="110"/>
      <c r="U44" s="109"/>
      <c r="V44" s="306"/>
      <c r="W44" s="89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302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74"/>
      <c r="AB45" s="57"/>
    </row>
    <row r="46" spans="2:33">
      <c r="B46" s="57"/>
      <c r="C46" s="62"/>
      <c r="D46" s="288"/>
      <c r="E46" s="288"/>
      <c r="F46" s="290"/>
      <c r="G46" s="290"/>
      <c r="H46" s="75"/>
      <c r="K46" s="75"/>
      <c r="N46" s="75"/>
      <c r="Q46" s="75"/>
      <c r="T46" s="75"/>
    </row>
  </sheetData>
  <mergeCells count="28">
    <mergeCell ref="B1:Y1"/>
    <mergeCell ref="B2:G2"/>
    <mergeCell ref="F3:L3"/>
    <mergeCell ref="C5:C10"/>
    <mergeCell ref="V5:V12"/>
    <mergeCell ref="B9:B10"/>
    <mergeCell ref="J7:K7"/>
    <mergeCell ref="C13:C18"/>
    <mergeCell ref="V13:V20"/>
    <mergeCell ref="B17:B18"/>
    <mergeCell ref="C21:C26"/>
    <mergeCell ref="V21:V28"/>
    <mergeCell ref="B25:B26"/>
    <mergeCell ref="G22:H22"/>
    <mergeCell ref="J23:K23"/>
    <mergeCell ref="S24:T24"/>
    <mergeCell ref="M15:N15"/>
    <mergeCell ref="J45:Y45"/>
    <mergeCell ref="D46:G46"/>
    <mergeCell ref="C29:C34"/>
    <mergeCell ref="V29:V36"/>
    <mergeCell ref="B33:B34"/>
    <mergeCell ref="C37:C42"/>
    <mergeCell ref="V37:V44"/>
    <mergeCell ref="B41:B42"/>
    <mergeCell ref="G31:H31"/>
    <mergeCell ref="G30:H30"/>
    <mergeCell ref="S31:T31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115.4月菜單</vt:lpstr>
      <vt:lpstr>第ㄧ週明細</vt:lpstr>
      <vt:lpstr>第二週明細</vt:lpstr>
      <vt:lpstr>第三週明細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2026-03-02T02:59:19Z</cp:lastPrinted>
  <dcterms:created xsi:type="dcterms:W3CDTF">2013-10-17T10:44:48Z</dcterms:created>
  <dcterms:modified xsi:type="dcterms:W3CDTF">2026-03-10T03:05:19Z</dcterms:modified>
</cp:coreProperties>
</file>