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D0CF1D73-CAC1-4C42-8C74-C92EA23C54AD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2月菜單" sheetId="6" r:id="rId1"/>
    <sheet name="第一週明細" sheetId="3" r:id="rId2"/>
    <sheet name="第二週明細" sheetId="4" r:id="rId3"/>
    <sheet name="第三周明細" sheetId="5" r:id="rId4"/>
  </sheets>
  <calcPr calcId="191029"/>
</workbook>
</file>

<file path=xl/calcChain.xml><?xml version="1.0" encoding="utf-8"?>
<calcChain xmlns="http://schemas.openxmlformats.org/spreadsheetml/2006/main">
  <c r="W34" i="5" l="1"/>
  <c r="W26" i="5"/>
  <c r="W32" i="5"/>
  <c r="W24" i="5"/>
  <c r="W30" i="5"/>
  <c r="W22" i="5"/>
  <c r="W26" i="3" l="1"/>
  <c r="W18" i="3"/>
  <c r="W24" i="3"/>
  <c r="W16" i="3"/>
  <c r="W22" i="3"/>
  <c r="W14" i="3"/>
  <c r="W44" i="5" l="1"/>
  <c r="W28" i="5"/>
  <c r="W18" i="5"/>
  <c r="W16" i="5"/>
  <c r="W14" i="5"/>
  <c r="W10" i="5"/>
  <c r="W8" i="5"/>
  <c r="W6" i="5"/>
  <c r="W34" i="4"/>
  <c r="W32" i="4"/>
  <c r="W30" i="4"/>
  <c r="W26" i="4"/>
  <c r="W24" i="4"/>
  <c r="W22" i="4"/>
  <c r="W18" i="4"/>
  <c r="W16" i="4"/>
  <c r="W14" i="4"/>
  <c r="W10" i="4"/>
  <c r="W8" i="4"/>
  <c r="W6" i="4"/>
  <c r="W34" i="3"/>
  <c r="W32" i="3"/>
  <c r="W30" i="3"/>
  <c r="W42" i="3"/>
  <c r="W40" i="3"/>
  <c r="W38" i="3"/>
  <c r="W20" i="5" l="1"/>
  <c r="W12" i="4"/>
  <c r="W36" i="4"/>
  <c r="W12" i="5"/>
  <c r="W28" i="4"/>
  <c r="W20" i="4"/>
  <c r="W44" i="3"/>
  <c r="W36" i="3"/>
  <c r="W28" i="3"/>
  <c r="W20" i="3"/>
  <c r="G37" i="3"/>
  <c r="T28" i="6" l="1"/>
  <c r="R28" i="6"/>
  <c r="T27" i="6"/>
  <c r="R27" i="6"/>
  <c r="P10" i="6" l="1"/>
  <c r="P9" i="6"/>
  <c r="N10" i="6"/>
  <c r="N9" i="6"/>
  <c r="L10" i="6"/>
  <c r="L9" i="6"/>
  <c r="J10" i="6"/>
  <c r="J9" i="6"/>
  <c r="H10" i="6"/>
  <c r="H9" i="6"/>
  <c r="F10" i="6"/>
  <c r="F9" i="6"/>
  <c r="D10" i="6"/>
  <c r="D9" i="6"/>
  <c r="B10" i="6"/>
  <c r="M5" i="3" l="1"/>
  <c r="W42" i="4" l="1"/>
  <c r="W40" i="4"/>
  <c r="W38" i="4"/>
  <c r="W12" i="3" l="1"/>
  <c r="B9" i="6" s="1"/>
  <c r="W36" i="5"/>
  <c r="W44" i="4"/>
  <c r="J37" i="3" l="1"/>
  <c r="G5" i="5" l="1"/>
  <c r="J21" i="4"/>
  <c r="J13" i="3"/>
  <c r="J29" i="4" l="1"/>
  <c r="J29" i="3" l="1"/>
  <c r="G29" i="4"/>
  <c r="G13" i="3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S37" i="5"/>
  <c r="P37" i="5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D37" i="3"/>
  <c r="S29" i="3"/>
  <c r="P29" i="3"/>
  <c r="P30" i="3" s="1"/>
  <c r="M29" i="3"/>
  <c r="G29" i="3"/>
  <c r="D29" i="3"/>
  <c r="S21" i="3"/>
  <c r="P21" i="3"/>
  <c r="P22" i="3" s="1"/>
  <c r="M21" i="3"/>
  <c r="J21" i="3"/>
  <c r="G21" i="3"/>
  <c r="D21" i="3"/>
  <c r="S13" i="3"/>
  <c r="P13" i="3"/>
  <c r="P14" i="3" s="1"/>
  <c r="M13" i="3"/>
  <c r="D13" i="3"/>
  <c r="S5" i="3"/>
  <c r="P5" i="3"/>
  <c r="J5" i="3"/>
  <c r="G5" i="3"/>
  <c r="D5" i="3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23" i="5" l="1"/>
  <c r="AF7" i="5"/>
  <c r="AF15" i="4"/>
  <c r="AF14" i="3"/>
  <c r="AC11" i="4"/>
  <c r="AC43" i="3"/>
  <c r="AC27" i="3"/>
  <c r="AC11" i="3"/>
  <c r="AF8" i="5"/>
  <c r="AD35" i="3"/>
  <c r="AD19" i="3"/>
  <c r="AF38" i="5"/>
  <c r="AF24" i="4"/>
  <c r="AF40" i="3"/>
  <c r="AF31" i="5"/>
  <c r="AE27" i="5"/>
  <c r="AC11" i="5"/>
  <c r="AF30" i="4"/>
  <c r="AF22" i="3"/>
  <c r="AD19" i="4"/>
  <c r="AD43" i="3"/>
  <c r="AF22" i="5"/>
  <c r="AF16" i="4"/>
  <c r="AF8" i="4"/>
  <c r="AF16" i="3"/>
  <c r="AF14" i="5"/>
  <c r="AC43" i="4"/>
  <c r="AF7" i="3"/>
  <c r="AE27" i="4"/>
  <c r="AE11" i="4"/>
  <c r="AE43" i="3"/>
  <c r="AE11" i="3"/>
  <c r="AF32" i="5"/>
  <c r="AC35" i="3"/>
  <c r="AF22" i="4"/>
  <c r="AF39" i="5"/>
  <c r="AD35" i="5"/>
  <c r="AF24" i="5"/>
  <c r="AF40" i="4"/>
  <c r="AD43" i="4"/>
  <c r="AD35" i="4"/>
  <c r="AF6" i="3"/>
  <c r="AF15" i="5"/>
  <c r="AF39" i="4"/>
  <c r="AF31" i="4"/>
  <c r="AF32" i="3"/>
  <c r="AF24" i="3"/>
  <c r="AF8" i="3"/>
  <c r="AE11" i="5"/>
  <c r="AD27" i="3"/>
  <c r="AD11" i="3"/>
  <c r="AF39" i="3"/>
  <c r="AF15" i="3"/>
  <c r="AF40" i="5"/>
  <c r="AC35" i="5"/>
  <c r="AC27" i="5"/>
  <c r="AD43" i="5"/>
  <c r="AF6" i="5"/>
  <c r="AF38" i="4"/>
  <c r="AE35" i="4"/>
  <c r="AF6" i="4"/>
  <c r="AE43" i="5"/>
  <c r="AF16" i="5"/>
  <c r="AC35" i="4"/>
  <c r="AE19" i="3"/>
  <c r="AC43" i="5"/>
  <c r="AE35" i="5"/>
  <c r="AD19" i="5"/>
  <c r="AE19" i="4"/>
  <c r="AF30" i="5"/>
  <c r="AF32" i="4"/>
  <c r="AC19" i="4"/>
  <c r="AD11" i="4"/>
  <c r="AE35" i="3"/>
  <c r="AF23" i="3"/>
  <c r="AE19" i="5"/>
  <c r="AF31" i="3"/>
  <c r="AD27" i="5"/>
  <c r="AC27" i="4"/>
  <c r="AF14" i="4"/>
  <c r="AC19" i="3"/>
  <c r="AC19" i="5"/>
  <c r="AD11" i="5"/>
  <c r="AF41" i="3"/>
  <c r="AF38" i="3"/>
  <c r="AE27" i="3"/>
  <c r="AF30" i="3"/>
  <c r="AD27" i="4"/>
  <c r="AE43" i="4"/>
  <c r="AF27" i="5" l="1"/>
  <c r="AE28" i="5" s="1"/>
  <c r="AF43" i="3"/>
  <c r="AD44" i="3" s="1"/>
  <c r="AF11" i="4"/>
  <c r="AE12" i="4" s="1"/>
  <c r="AF11" i="3"/>
  <c r="AD12" i="3" s="1"/>
  <c r="AF35" i="3"/>
  <c r="AD36" i="3" s="1"/>
  <c r="AF19" i="4"/>
  <c r="AD20" i="4" s="1"/>
  <c r="AF43" i="4"/>
  <c r="AC44" i="4" s="1"/>
  <c r="AC44" i="3"/>
  <c r="AF35" i="4"/>
  <c r="AC36" i="4" s="1"/>
  <c r="AF43" i="5"/>
  <c r="AC44" i="5" s="1"/>
  <c r="AF11" i="5"/>
  <c r="AC12" i="5" s="1"/>
  <c r="AC28" i="5"/>
  <c r="AE44" i="3"/>
  <c r="AF35" i="5"/>
  <c r="AF19" i="3"/>
  <c r="AC20" i="3" s="1"/>
  <c r="AF27" i="4"/>
  <c r="AE28" i="4" s="1"/>
  <c r="AF19" i="5"/>
  <c r="AD20" i="5" s="1"/>
  <c r="AF27" i="3"/>
  <c r="AE28" i="3" s="1"/>
  <c r="AC36" i="3" l="1"/>
  <c r="AC12" i="3"/>
  <c r="AD28" i="5"/>
  <c r="AE44" i="4"/>
  <c r="AD12" i="4"/>
  <c r="AC12" i="4"/>
  <c r="AD12" i="5"/>
  <c r="AC20" i="4"/>
  <c r="AD44" i="4"/>
  <c r="AE12" i="3"/>
  <c r="AE20" i="4"/>
  <c r="AE36" i="3"/>
  <c r="AE44" i="5"/>
  <c r="AE36" i="4"/>
  <c r="AD44" i="5"/>
  <c r="AD36" i="4"/>
  <c r="AD28" i="4"/>
  <c r="AE12" i="5"/>
  <c r="AC20" i="5"/>
  <c r="AC36" i="5"/>
  <c r="AD36" i="5"/>
  <c r="AE36" i="5"/>
  <c r="AC28" i="4"/>
  <c r="AE20" i="3"/>
  <c r="AD20" i="3"/>
  <c r="AC28" i="3"/>
  <c r="AD28" i="3"/>
  <c r="AE20" i="5"/>
</calcChain>
</file>

<file path=xl/sharedStrings.xml><?xml version="1.0" encoding="utf-8"?>
<sst xmlns="http://schemas.openxmlformats.org/spreadsheetml/2006/main" count="875" uniqueCount="255">
  <si>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</si>
  <si>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</si>
  <si>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</si>
  <si>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</si>
  <si>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</si>
  <si>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</si>
  <si>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</si>
  <si>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</si>
  <si>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</si>
  <si>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</si>
  <si>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</si>
  <si>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</si>
  <si>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</si>
  <si>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</si>
  <si>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</si>
  <si>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</si>
  <si>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</si>
  <si>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</si>
  <si>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</si>
  <si>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</si>
  <si>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</si>
  <si>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</si>
  <si>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</si>
  <si>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</si>
  <si>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</si>
  <si>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</si>
  <si>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</si>
  <si>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</si>
  <si>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</si>
  <si>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</si>
  <si>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</si>
  <si>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</si>
  <si>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</si>
  <si>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</si>
  <si>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</si>
  <si>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</si>
  <si>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</si>
  <si>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</si>
  <si>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</si>
  <si>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</si>
  <si>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</si>
  <si>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</si>
  <si>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</si>
  <si>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</si>
  <si>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</si>
  <si>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</si>
  <si>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</si>
  <si>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</si>
  <si>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</si>
  <si>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煮</t>
    <phoneticPr fontId="19" type="noConversion"/>
  </si>
  <si>
    <t>蒸</t>
    <phoneticPr fontId="19" type="noConversion"/>
  </si>
  <si>
    <t>烤</t>
    <phoneticPr fontId="19" type="noConversion"/>
  </si>
  <si>
    <t>炸</t>
    <phoneticPr fontId="19" type="noConversion"/>
  </si>
  <si>
    <t>大白菜</t>
    <phoneticPr fontId="19" type="noConversion"/>
  </si>
  <si>
    <t>本公司所使用豬肉、牛肉及其原料產地皆來自台灣       菜單設計者:  鄧羽婷</t>
    <phoneticPr fontId="19" type="noConversion"/>
  </si>
  <si>
    <t>白米</t>
    <phoneticPr fontId="19" type="noConversion"/>
  </si>
  <si>
    <t>豆腐</t>
    <phoneticPr fontId="19" type="noConversion"/>
  </si>
  <si>
    <t>高麗菜</t>
    <phoneticPr fontId="19" type="noConversion"/>
  </si>
  <si>
    <t>洋蔥</t>
    <phoneticPr fontId="19" type="noConversion"/>
  </si>
  <si>
    <t>紅蘿蔔</t>
    <phoneticPr fontId="19" type="noConversion"/>
  </si>
  <si>
    <t>馬鈴薯</t>
    <phoneticPr fontId="19" type="noConversion"/>
  </si>
  <si>
    <t>雞蛋</t>
    <phoneticPr fontId="19" type="noConversion"/>
  </si>
  <si>
    <t>地瓜</t>
    <phoneticPr fontId="19" type="noConversion"/>
  </si>
  <si>
    <t>海帶芽</t>
    <phoneticPr fontId="19" type="noConversion"/>
  </si>
  <si>
    <t>玉米粒</t>
    <phoneticPr fontId="19" type="noConversion"/>
  </si>
  <si>
    <t>木耳</t>
    <phoneticPr fontId="19" type="noConversion"/>
  </si>
  <si>
    <t>三色丁</t>
    <phoneticPr fontId="19" type="noConversion"/>
  </si>
  <si>
    <t>冬瓜</t>
    <phoneticPr fontId="19" type="noConversion"/>
  </si>
  <si>
    <t>烤</t>
    <phoneticPr fontId="19" type="noConversion"/>
  </si>
  <si>
    <t>蕃茄</t>
    <phoneticPr fontId="19" type="noConversion"/>
  </si>
  <si>
    <t>星期一</t>
    <phoneticPr fontId="19" type="noConversion"/>
  </si>
  <si>
    <t>金針菇</t>
    <phoneticPr fontId="19" type="noConversion"/>
  </si>
  <si>
    <t>米血</t>
    <phoneticPr fontId="19" type="noConversion"/>
  </si>
  <si>
    <t>寶島白飯</t>
  </si>
  <si>
    <t>地瓜飯</t>
  </si>
  <si>
    <t>紫米飯</t>
  </si>
  <si>
    <t>脆瓜</t>
    <phoneticPr fontId="19" type="noConversion"/>
  </si>
  <si>
    <t>紫米</t>
    <phoneticPr fontId="19" type="noConversion"/>
  </si>
  <si>
    <t>生鮮豬絞肉</t>
    <phoneticPr fontId="19" type="noConversion"/>
  </si>
  <si>
    <t>生鮮雞排</t>
    <phoneticPr fontId="19" type="noConversion"/>
  </si>
  <si>
    <t>生鮮豬排</t>
    <phoneticPr fontId="19" type="noConversion"/>
  </si>
  <si>
    <t>生鮮雞丁</t>
    <phoneticPr fontId="19" type="noConversion"/>
  </si>
  <si>
    <t>生鮮竹筍</t>
    <phoneticPr fontId="19" type="noConversion"/>
  </si>
  <si>
    <t>板豆腐</t>
    <phoneticPr fontId="19" type="noConversion"/>
  </si>
  <si>
    <t>生鮮豬排骨</t>
    <phoneticPr fontId="19" type="noConversion"/>
  </si>
  <si>
    <t>豬血</t>
    <phoneticPr fontId="19" type="noConversion"/>
  </si>
  <si>
    <t>生鮮雞腿</t>
    <phoneticPr fontId="19" type="noConversion"/>
  </si>
  <si>
    <t>生鮮豬肉丁</t>
    <phoneticPr fontId="19" type="noConversion"/>
  </si>
  <si>
    <t>米血</t>
  </si>
  <si>
    <t>豆皮角</t>
  </si>
  <si>
    <t>豆</t>
  </si>
  <si>
    <t>生鮮豬肉片</t>
    <phoneticPr fontId="19" type="noConversion"/>
  </si>
  <si>
    <t>生鮮筍片</t>
    <phoneticPr fontId="19" type="noConversion"/>
  </si>
  <si>
    <t>豬血</t>
    <phoneticPr fontId="19" type="noConversion"/>
  </si>
  <si>
    <t>生鮮豬大骨</t>
    <phoneticPr fontId="19" type="noConversion"/>
  </si>
  <si>
    <t>生鮮雞翅</t>
    <phoneticPr fontId="19" type="noConversion"/>
  </si>
  <si>
    <t>胡蘿蔔</t>
    <phoneticPr fontId="19" type="noConversion"/>
  </si>
  <si>
    <t>2月11日(二)</t>
    <phoneticPr fontId="19" type="noConversion"/>
  </si>
  <si>
    <t>2月12日(三)</t>
    <phoneticPr fontId="19" type="noConversion"/>
  </si>
  <si>
    <t>2月13日(四)</t>
    <phoneticPr fontId="19" type="noConversion"/>
  </si>
  <si>
    <t>2月14日(五)</t>
    <phoneticPr fontId="19" type="noConversion"/>
  </si>
  <si>
    <t>2月17日(一)</t>
    <phoneticPr fontId="19" type="noConversion"/>
  </si>
  <si>
    <t>2月18日(二)</t>
    <phoneticPr fontId="19" type="noConversion"/>
  </si>
  <si>
    <t>2月19日(三)</t>
    <phoneticPr fontId="19" type="noConversion"/>
  </si>
  <si>
    <t>2月20日(四)</t>
    <phoneticPr fontId="19" type="noConversion"/>
  </si>
  <si>
    <t>2月21日(五)</t>
    <phoneticPr fontId="19" type="noConversion"/>
  </si>
  <si>
    <t>2月24日(一)</t>
    <phoneticPr fontId="19" type="noConversion"/>
  </si>
  <si>
    <t>2月25日(二)</t>
    <phoneticPr fontId="19" type="noConversion"/>
  </si>
  <si>
    <t>2月26日(三)</t>
    <phoneticPr fontId="19" type="noConversion"/>
  </si>
  <si>
    <t>2月27日(四)</t>
    <phoneticPr fontId="19" type="noConversion"/>
  </si>
  <si>
    <t>地瓜飯</t>
    <phoneticPr fontId="19" type="noConversion"/>
  </si>
  <si>
    <t>糙米飯</t>
    <phoneticPr fontId="19" type="noConversion"/>
  </si>
  <si>
    <t>蕎麥飯</t>
    <phoneticPr fontId="19" type="noConversion"/>
  </si>
  <si>
    <t>玉米濃湯(芡)</t>
    <phoneticPr fontId="19" type="noConversion"/>
  </si>
  <si>
    <t>薑絲豆腐湯(豆)</t>
    <phoneticPr fontId="19" type="noConversion"/>
  </si>
  <si>
    <t>2月28日(五)</t>
    <phoneticPr fontId="19" type="noConversion"/>
  </si>
  <si>
    <t>海陸雙拼什錦炒烏龍(海)</t>
    <phoneticPr fontId="19" type="noConversion"/>
  </si>
  <si>
    <t>蘿蔔排骨湯</t>
    <phoneticPr fontId="19" type="noConversion"/>
  </si>
  <si>
    <t>竹筍排骨湯</t>
    <phoneticPr fontId="19" type="noConversion"/>
  </si>
  <si>
    <t>柚香烤肉醬豬排</t>
    <phoneticPr fontId="19" type="noConversion"/>
  </si>
  <si>
    <t>霸氣無敵烤大雞腿</t>
    <phoneticPr fontId="19" type="noConversion"/>
  </si>
  <si>
    <t>成吉思汗蒙古烤肉</t>
    <phoneticPr fontId="19" type="noConversion"/>
  </si>
  <si>
    <t>饗樂鐵板豬柳(豆)</t>
    <phoneticPr fontId="19" type="noConversion"/>
  </si>
  <si>
    <t>正宗古早味冬瓜燒雞</t>
    <phoneticPr fontId="19" type="noConversion"/>
  </si>
  <si>
    <t>蔥爆鹹豬肉</t>
    <phoneticPr fontId="19" type="noConversion"/>
  </si>
  <si>
    <t>茄汁醬燒烤豬排</t>
    <phoneticPr fontId="19" type="noConversion"/>
  </si>
  <si>
    <t>什錦花椰佐蝦仁(海)</t>
    <phoneticPr fontId="19" type="noConversion"/>
  </si>
  <si>
    <t>統一拌飯肉燥(醃)</t>
    <phoneticPr fontId="19" type="noConversion"/>
  </si>
  <si>
    <t>翻滾蕃茄滑蛋(豆)</t>
    <phoneticPr fontId="19" type="noConversion"/>
  </si>
  <si>
    <t>秘製招牌無骨里肌肉</t>
    <phoneticPr fontId="19" type="noConversion"/>
  </si>
  <si>
    <t>和風香草炭烤雞翅</t>
    <phoneticPr fontId="19" type="noConversion"/>
  </si>
  <si>
    <t>銷魂焦糖蜜燒燉肉(醃)</t>
    <phoneticPr fontId="19" type="noConversion"/>
  </si>
  <si>
    <t>勁爆家常炒肉片</t>
    <phoneticPr fontId="19" type="noConversion"/>
  </si>
  <si>
    <t>快炒竹筍炒肉絲</t>
    <phoneticPr fontId="19" type="noConversion"/>
  </si>
  <si>
    <t>香酥卡拉翅小腿(炸)</t>
    <phoneticPr fontId="19" type="noConversion"/>
  </si>
  <si>
    <t>筍絲豚骨湯</t>
    <phoneticPr fontId="19" type="noConversion"/>
  </si>
  <si>
    <t>青蔥</t>
    <phoneticPr fontId="19" type="noConversion"/>
  </si>
  <si>
    <t>加</t>
    <phoneticPr fontId="19" type="noConversion"/>
  </si>
  <si>
    <t>生鮮豬柳</t>
    <phoneticPr fontId="19" type="noConversion"/>
  </si>
  <si>
    <t>豆干片</t>
    <phoneticPr fontId="19" type="noConversion"/>
  </si>
  <si>
    <t>豆</t>
    <phoneticPr fontId="19" type="noConversion"/>
  </si>
  <si>
    <t>生鮮蝦仁</t>
    <phoneticPr fontId="19" type="noConversion"/>
  </si>
  <si>
    <t>香菇</t>
    <phoneticPr fontId="19" type="noConversion"/>
  </si>
  <si>
    <t>糙米</t>
    <phoneticPr fontId="19" type="noConversion"/>
  </si>
  <si>
    <t>日</t>
    <phoneticPr fontId="19" type="noConversion"/>
  </si>
  <si>
    <t>新鮮竹筍</t>
    <phoneticPr fontId="19" type="noConversion"/>
  </si>
  <si>
    <t>烏龍麵</t>
    <phoneticPr fontId="19" type="noConversion"/>
  </si>
  <si>
    <t>海</t>
    <phoneticPr fontId="19" type="noConversion"/>
  </si>
  <si>
    <t>御廚經典麻辣燙(豆)</t>
    <phoneticPr fontId="19" type="noConversion"/>
  </si>
  <si>
    <t>白蘿蔔</t>
    <phoneticPr fontId="19" type="noConversion"/>
  </si>
  <si>
    <t>胡蘿蔔</t>
    <phoneticPr fontId="19" type="noConversion"/>
  </si>
  <si>
    <t>薑絲</t>
    <phoneticPr fontId="19" type="noConversion"/>
  </si>
  <si>
    <t>生鮮豬排骨</t>
    <phoneticPr fontId="19" type="noConversion"/>
  </si>
  <si>
    <t>生鮮肉絲</t>
    <phoneticPr fontId="19" type="noConversion"/>
  </si>
  <si>
    <t>青蔥</t>
    <phoneticPr fontId="19" type="noConversion"/>
  </si>
  <si>
    <t>調理雞排</t>
    <phoneticPr fontId="19" type="noConversion"/>
  </si>
  <si>
    <t>生鮮豬肉</t>
    <phoneticPr fontId="19" type="noConversion"/>
  </si>
  <si>
    <t>水煮蛋</t>
    <phoneticPr fontId="19" type="noConversion"/>
  </si>
  <si>
    <t>筍乾</t>
    <phoneticPr fontId="19" type="noConversion"/>
  </si>
  <si>
    <t>醃</t>
    <phoneticPr fontId="19" type="noConversion"/>
  </si>
  <si>
    <t>糯米</t>
    <phoneticPr fontId="19" type="noConversion"/>
  </si>
  <si>
    <t>蝦米</t>
    <phoneticPr fontId="19" type="noConversion"/>
  </si>
  <si>
    <t>玉米蛋花湯</t>
    <phoneticPr fontId="19" type="noConversion"/>
  </si>
  <si>
    <t>冬瓜豚骨湯</t>
    <phoneticPr fontId="19" type="noConversion"/>
  </si>
  <si>
    <t>生鮮雞蛋</t>
    <phoneticPr fontId="19" type="noConversion"/>
  </si>
  <si>
    <t>生鮮翅小腿</t>
    <phoneticPr fontId="19" type="noConversion"/>
  </si>
  <si>
    <t>玉米粒</t>
    <phoneticPr fontId="19" type="noConversion"/>
  </si>
  <si>
    <t>新鮮豬絞肉</t>
    <phoneticPr fontId="19" type="noConversion"/>
  </si>
  <si>
    <t>醃</t>
    <phoneticPr fontId="19" type="noConversion"/>
  </si>
  <si>
    <t>炸</t>
    <phoneticPr fontId="19" type="noConversion"/>
  </si>
  <si>
    <t>新鮮豬肉片</t>
    <phoneticPr fontId="19" type="noConversion"/>
  </si>
  <si>
    <t>炒</t>
    <phoneticPr fontId="19" type="noConversion"/>
  </si>
  <si>
    <t>煮</t>
    <phoneticPr fontId="19" type="noConversion"/>
  </si>
  <si>
    <t>川燙</t>
    <phoneticPr fontId="19" type="noConversion"/>
  </si>
  <si>
    <t>海鮮卷</t>
    <phoneticPr fontId="19" type="noConversion"/>
  </si>
  <si>
    <t>法式菲力雞排(加)</t>
    <phoneticPr fontId="19" type="noConversion"/>
  </si>
  <si>
    <t>麻婆拌飯豆腐(豆)</t>
    <phoneticPr fontId="19" type="noConversion"/>
  </si>
  <si>
    <t>泰式濃郁蘑菇醬燒雞</t>
    <phoneticPr fontId="19" type="noConversion"/>
  </si>
  <si>
    <t>酥炸鹽酥雞佐地瓜條(炸)</t>
    <phoneticPr fontId="19" type="noConversion"/>
  </si>
  <si>
    <t>椒鹽爆炒黑輪條(加)</t>
    <phoneticPr fontId="19" type="noConversion"/>
  </si>
  <si>
    <t>蘿蔔豚骨湯</t>
    <phoneticPr fontId="19" type="noConversion"/>
  </si>
  <si>
    <t>日式柴魚黃金蝦仁茶碗蒸(海)</t>
    <phoneticPr fontId="19" type="noConversion"/>
  </si>
  <si>
    <t>招牌黃金酥炸大雞排(炸)</t>
    <phoneticPr fontId="19" type="noConversion"/>
  </si>
  <si>
    <t>脆皮北斗肉圓(加)</t>
    <phoneticPr fontId="19" type="noConversion"/>
  </si>
  <si>
    <t>祖傳家常魯細腐(豆)</t>
    <phoneticPr fontId="19" type="noConversion"/>
  </si>
  <si>
    <t>將軍大王茶香蛋蛋</t>
    <phoneticPr fontId="19" type="noConversion"/>
  </si>
  <si>
    <t>金門海鮮卷(加)(海)</t>
    <phoneticPr fontId="19" type="noConversion"/>
  </si>
  <si>
    <t>生鮮竹筍絲</t>
    <phoneticPr fontId="19" type="noConversion"/>
  </si>
  <si>
    <t>大骨</t>
    <phoneticPr fontId="19" type="noConversion"/>
  </si>
  <si>
    <t>豬肉</t>
    <phoneticPr fontId="19" type="noConversion"/>
  </si>
  <si>
    <t>蝦仁</t>
    <phoneticPr fontId="19" type="noConversion"/>
  </si>
  <si>
    <t>青花菜</t>
    <phoneticPr fontId="19" type="noConversion"/>
  </si>
  <si>
    <t>白花菜</t>
    <phoneticPr fontId="19" type="noConversion"/>
  </si>
  <si>
    <t>菇類</t>
    <phoneticPr fontId="19" type="noConversion"/>
  </si>
  <si>
    <t>超人氣煙燻炭烤大雞排</t>
    <phoneticPr fontId="19" type="noConversion"/>
  </si>
  <si>
    <t>黑輪條</t>
    <phoneticPr fontId="19" type="noConversion"/>
  </si>
  <si>
    <t>芹菜</t>
    <phoneticPr fontId="19" type="noConversion"/>
  </si>
  <si>
    <t>彩椒</t>
    <phoneticPr fontId="19" type="noConversion"/>
  </si>
  <si>
    <t>魯</t>
    <phoneticPr fontId="19" type="noConversion"/>
  </si>
  <si>
    <t>生鮮地瓜條</t>
    <phoneticPr fontId="19" type="noConversion"/>
  </si>
  <si>
    <t>豆腐</t>
    <phoneticPr fontId="19" type="noConversion"/>
  </si>
  <si>
    <t>三色豆</t>
    <phoneticPr fontId="19" type="noConversion"/>
  </si>
  <si>
    <t>產履豆奶</t>
    <phoneticPr fontId="19" type="noConversion"/>
  </si>
  <si>
    <t>白蘿蔔</t>
    <phoneticPr fontId="19" type="noConversion"/>
  </si>
  <si>
    <t>生鮮豬大骨</t>
    <phoneticPr fontId="19" type="noConversion"/>
  </si>
  <si>
    <t>肉圓</t>
    <phoneticPr fontId="19" type="noConversion"/>
  </si>
  <si>
    <t>蕎麥</t>
    <phoneticPr fontId="19" type="noConversion"/>
  </si>
  <si>
    <t>墨西哥炭烤大雞排</t>
    <phoneticPr fontId="19" type="noConversion"/>
  </si>
  <si>
    <t>生鮮雞排</t>
    <phoneticPr fontId="19" type="noConversion"/>
  </si>
  <si>
    <t>轟炸大卡拉雞腿堡(加)(炸)</t>
    <phoneticPr fontId="19" type="noConversion"/>
  </si>
  <si>
    <t>淺色蔬菜</t>
    <phoneticPr fontId="19" type="noConversion"/>
  </si>
  <si>
    <t>深色蔬菜</t>
    <phoneticPr fontId="19" type="noConversion"/>
  </si>
  <si>
    <t>員林國小 114年2月-豐成食品工廠</t>
    <phoneticPr fontId="19" type="noConversion"/>
  </si>
  <si>
    <t>2月第一週菜單明細(員林國小-豐成食品工廠)</t>
    <phoneticPr fontId="19" type="noConversion"/>
  </si>
  <si>
    <t>2月第二週菜單明細(員林國小-豐成食品工廠)</t>
    <phoneticPr fontId="19" type="noConversion"/>
  </si>
  <si>
    <t>2月第三週菜單明細(員林國小-豐成食品工廠)</t>
    <phoneticPr fontId="19" type="noConversion"/>
  </si>
  <si>
    <t>海芽蛋花湯</t>
    <phoneticPr fontId="19" type="noConversion"/>
  </si>
  <si>
    <t>酸辣湯(豆)(芡)+產履豆奶</t>
    <phoneticPr fontId="19" type="noConversion"/>
  </si>
  <si>
    <t>海芽豆腐湯(豆)</t>
    <phoneticPr fontId="19" type="noConversion"/>
  </si>
  <si>
    <t>寶島白飯</t>
    <phoneticPr fontId="19" type="noConversion"/>
  </si>
  <si>
    <t>秘製銷魂食神滷味(豆)</t>
    <phoneticPr fontId="19" type="noConversion"/>
  </si>
  <si>
    <t>國宴白菜蝦仁鍋(海)</t>
    <phoneticPr fontId="19" type="noConversion"/>
  </si>
  <si>
    <t>香烤蔥花捲(冷主)</t>
    <phoneticPr fontId="19" type="noConversion"/>
  </si>
  <si>
    <t>暖心八寶五彩湯圓燒仙草(冷主)</t>
    <phoneticPr fontId="19" type="noConversion"/>
  </si>
  <si>
    <t>熱銷手工麻婆蒸蛋</t>
    <phoneticPr fontId="19" type="noConversion"/>
  </si>
  <si>
    <t>椒鹽虱目魚柳(海)(炸)-申請用</t>
    <phoneticPr fontId="19" type="noConversion"/>
  </si>
  <si>
    <t>正宗鮮蔬炒冬粉</t>
    <phoneticPr fontId="19" type="noConversion"/>
  </si>
  <si>
    <t>熱銷懷舊霸氣麻香糯米飯</t>
    <phoneticPr fontId="19" type="noConversion"/>
  </si>
  <si>
    <t>濃郁雞蛋雙色牛奶捲(冷主)</t>
    <phoneticPr fontId="19" type="noConversion"/>
  </si>
  <si>
    <t>寶島白飯+醬燒小肉包(冷主)</t>
    <phoneticPr fontId="19" type="noConversion"/>
  </si>
  <si>
    <t>寶島白飯+黃金芝麻包(冷主)</t>
    <phoneticPr fontId="19" type="noConversion"/>
  </si>
  <si>
    <t>脆皮甜心黃金布丁酥(加)(炸)</t>
    <phoneticPr fontId="19" type="noConversion"/>
  </si>
  <si>
    <t>布丁酥</t>
    <phoneticPr fontId="19" type="noConversion"/>
  </si>
  <si>
    <t>白米</t>
    <phoneticPr fontId="19" type="noConversion"/>
  </si>
  <si>
    <t>海</t>
    <phoneticPr fontId="19" type="noConversion"/>
  </si>
  <si>
    <t>海帶芽</t>
    <phoneticPr fontId="19" type="noConversion"/>
  </si>
  <si>
    <t>新鮮雞蛋</t>
    <phoneticPr fontId="19" type="noConversion"/>
  </si>
  <si>
    <t>調理卡拉雞腿堡</t>
    <phoneticPr fontId="19" type="noConversion"/>
  </si>
  <si>
    <t>新鮮雞蛋</t>
    <phoneticPr fontId="19" type="noConversion"/>
  </si>
  <si>
    <t>大溪黑豆干</t>
    <phoneticPr fontId="19" type="noConversion"/>
  </si>
  <si>
    <t>海帶結</t>
    <phoneticPr fontId="19" type="noConversion"/>
  </si>
  <si>
    <t>玉米穗</t>
    <phoneticPr fontId="19" type="noConversion"/>
  </si>
  <si>
    <t>蔥花捲</t>
    <phoneticPr fontId="19" type="noConversion"/>
  </si>
  <si>
    <t>湯圓</t>
    <phoneticPr fontId="19" type="noConversion"/>
  </si>
  <si>
    <t>綠豆</t>
    <phoneticPr fontId="19" type="noConversion"/>
  </si>
  <si>
    <t>花豆</t>
    <phoneticPr fontId="19" type="noConversion"/>
  </si>
  <si>
    <t>燒仙草汁</t>
    <phoneticPr fontId="19" type="noConversion"/>
  </si>
  <si>
    <t>小肉包</t>
    <phoneticPr fontId="19" type="noConversion"/>
  </si>
  <si>
    <t>虱目魚流</t>
    <phoneticPr fontId="19" type="noConversion"/>
  </si>
  <si>
    <t>產履豆奶</t>
    <phoneticPr fontId="19" type="noConversion"/>
  </si>
  <si>
    <t>銀絲卷</t>
    <phoneticPr fontId="19" type="noConversion"/>
  </si>
  <si>
    <t>生鮮豬肉絲</t>
    <phoneticPr fontId="19" type="noConversion"/>
  </si>
  <si>
    <t>油蔥酥</t>
    <phoneticPr fontId="19" type="noConversion"/>
  </si>
  <si>
    <t>芝麻包</t>
    <phoneticPr fontId="19" type="noConversion"/>
  </si>
  <si>
    <t>冬粉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</si>
</sst>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sz val="32"/>
      <name val="標楷體"/>
      <family val="4"/>
      <charset val="136"/>
    </font>
    <font>
      <sz val="32"/>
      <color theme="1"/>
      <name val="標楷體"/>
      <family val="4"/>
      <charset val="136"/>
    </font>
    <font>
      <b/>
      <sz val="20"/>
      <name val="新細明體"/>
      <family val="1"/>
      <charset val="136"/>
    </font>
    <font>
      <b/>
      <sz val="20"/>
      <color rgb="FF0070C0"/>
      <name val="新細明體"/>
      <family val="1"/>
      <charset val="136"/>
    </font>
    <font>
      <sz val="30"/>
      <name val="標楷體"/>
      <family val="4"/>
      <charset val="136"/>
    </font>
    <font>
      <sz val="26"/>
      <name val="標楷體"/>
      <family val="4"/>
      <charset val="136"/>
    </font>
    <font>
      <sz val="24"/>
      <name val="標楷體"/>
      <family val="4"/>
      <charset val="136"/>
    </font>
    <font>
      <sz val="36"/>
      <name val="標楷體"/>
      <family val="4"/>
      <charset val="136"/>
    </font>
    <font>
      <sz val="23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1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06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3" fillId="0" borderId="26" xfId="0" applyFont="1" applyBorder="1">
      <alignment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right"/>
    </xf>
    <xf numFmtId="0" fontId="43" fillId="0" borderId="18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/>
    </xf>
    <xf numFmtId="0" fontId="43" fillId="0" borderId="29" xfId="0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/>
    </xf>
    <xf numFmtId="0" fontId="43" fillId="0" borderId="18" xfId="0" applyFont="1" applyBorder="1" applyAlignment="1">
      <alignment horizontal="left" vertical="center"/>
    </xf>
    <xf numFmtId="0" fontId="43" fillId="0" borderId="18" xfId="0" applyFont="1" applyBorder="1" applyAlignment="1">
      <alignment horizontal="left"/>
    </xf>
    <xf numFmtId="0" fontId="43" fillId="0" borderId="21" xfId="0" applyFont="1" applyBorder="1" applyAlignment="1">
      <alignment horizontal="left"/>
    </xf>
    <xf numFmtId="0" fontId="43" fillId="0" borderId="48" xfId="0" applyFont="1" applyBorder="1" applyAlignment="1">
      <alignment horizontal="center" vertical="center"/>
    </xf>
    <xf numFmtId="0" fontId="43" fillId="0" borderId="49" xfId="0" applyFont="1" applyBorder="1" applyAlignment="1">
      <alignment horizontal="right"/>
    </xf>
    <xf numFmtId="0" fontId="43" fillId="0" borderId="25" xfId="0" applyFont="1" applyBorder="1" applyAlignment="1">
      <alignment horizontal="left" vertical="center"/>
    </xf>
    <xf numFmtId="0" fontId="43" fillId="0" borderId="30" xfId="0" applyFont="1" applyBorder="1" applyAlignment="1">
      <alignment horizontal="center"/>
    </xf>
    <xf numFmtId="0" fontId="44" fillId="0" borderId="50" xfId="0" applyFont="1" applyBorder="1" applyAlignment="1">
      <alignment horizontal="center" vertical="top"/>
    </xf>
    <xf numFmtId="0" fontId="44" fillId="0" borderId="48" xfId="0" applyFont="1" applyBorder="1" applyAlignment="1">
      <alignment horizontal="center" vertical="center"/>
    </xf>
    <xf numFmtId="0" fontId="44" fillId="0" borderId="49" xfId="0" applyFont="1" applyBorder="1" applyAlignment="1">
      <alignment horizontal="right"/>
    </xf>
    <xf numFmtId="0" fontId="44" fillId="0" borderId="51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top"/>
    </xf>
    <xf numFmtId="0" fontId="43" fillId="0" borderId="51" xfId="0" applyFont="1" applyBorder="1" applyAlignment="1">
      <alignment horizontal="center" vertical="center"/>
    </xf>
    <xf numFmtId="0" fontId="28" fillId="0" borderId="20" xfId="0" applyFont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0" xfId="0" applyFont="1" applyFill="1">
      <alignment vertical="center"/>
    </xf>
    <xf numFmtId="0" fontId="28" fillId="25" borderId="47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45" fillId="0" borderId="18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22" fillId="0" borderId="60" xfId="0" applyFont="1" applyBorder="1" applyAlignment="1">
      <alignment vertical="center" wrapText="1" shrinkToFit="1"/>
    </xf>
    <xf numFmtId="0" fontId="22" fillId="0" borderId="31" xfId="0" applyFont="1" applyBorder="1" applyAlignment="1">
      <alignment vertical="center" wrapText="1" shrinkToFit="1"/>
    </xf>
    <xf numFmtId="0" fontId="22" fillId="0" borderId="61" xfId="0" applyFont="1" applyBorder="1" applyAlignment="1">
      <alignment vertical="center" wrapText="1" shrinkToFit="1"/>
    </xf>
    <xf numFmtId="0" fontId="45" fillId="25" borderId="18" xfId="0" applyFont="1" applyFill="1" applyBorder="1" applyAlignment="1">
      <alignment vertical="center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7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28" fillId="0" borderId="65" xfId="0" applyFont="1" applyBorder="1" applyAlignment="1">
      <alignment vertical="center" textRotation="180" shrinkToFit="1"/>
    </xf>
    <xf numFmtId="0" fontId="28" fillId="0" borderId="40" xfId="0" applyFont="1" applyBorder="1" applyAlignment="1">
      <alignment vertical="center" textRotation="180" shrinkToFit="1"/>
    </xf>
    <xf numFmtId="0" fontId="28" fillId="0" borderId="36" xfId="0" applyFont="1" applyBorder="1" applyAlignment="1">
      <alignment horizontal="left" vertical="center" shrinkToFit="1"/>
    </xf>
    <xf numFmtId="0" fontId="22" fillId="0" borderId="47" xfId="0" applyFont="1" applyBorder="1">
      <alignment vertical="center"/>
    </xf>
    <xf numFmtId="0" fontId="28" fillId="0" borderId="33" xfId="0" applyFont="1" applyBorder="1" applyAlignment="1">
      <alignment vertical="center" textRotation="180" shrinkToFit="1"/>
    </xf>
    <xf numFmtId="0" fontId="28" fillId="0" borderId="20" xfId="0" applyFont="1" applyBorder="1" applyAlignment="1">
      <alignment vertical="center" textRotation="180" shrinkToFit="1"/>
    </xf>
    <xf numFmtId="0" fontId="34" fillId="0" borderId="67" xfId="0" applyFont="1" applyBorder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51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8" fillId="0" borderId="47" xfId="0" applyFont="1" applyBorder="1" applyAlignment="1">
      <alignment horizontal="left"/>
    </xf>
    <xf numFmtId="0" fontId="52" fillId="0" borderId="18" xfId="0" applyFont="1" applyBorder="1" applyAlignment="1">
      <alignment horizontal="left" vertical="center" shrinkToFit="1"/>
    </xf>
    <xf numFmtId="0" fontId="42" fillId="25" borderId="18" xfId="0" applyFont="1" applyFill="1" applyBorder="1" applyAlignment="1">
      <alignment horizontal="left" vertical="center" shrinkToFit="1"/>
    </xf>
    <xf numFmtId="0" fontId="45" fillId="25" borderId="0" xfId="0" applyFont="1" applyFill="1">
      <alignment vertical="center"/>
    </xf>
    <xf numFmtId="0" fontId="28" fillId="25" borderId="47" xfId="0" applyFont="1" applyFill="1" applyBorder="1">
      <alignment vertical="center"/>
    </xf>
    <xf numFmtId="0" fontId="28" fillId="25" borderId="68" xfId="0" applyFont="1" applyFill="1" applyBorder="1">
      <alignment vertical="center"/>
    </xf>
    <xf numFmtId="0" fontId="22" fillId="0" borderId="29" xfId="0" applyFont="1" applyBorder="1" applyAlignment="1">
      <alignment vertical="center" textRotation="180" shrinkToFit="1"/>
    </xf>
    <xf numFmtId="0" fontId="22" fillId="25" borderId="29" xfId="0" applyFont="1" applyFill="1" applyBorder="1" applyAlignment="1">
      <alignment vertical="center" textRotation="180" shrinkToFit="1"/>
    </xf>
    <xf numFmtId="0" fontId="28" fillId="0" borderId="29" xfId="0" applyFont="1" applyBorder="1" applyAlignment="1">
      <alignment vertical="center" textRotation="180" shrinkToFit="1"/>
    </xf>
    <xf numFmtId="0" fontId="46" fillId="0" borderId="29" xfId="0" applyFont="1" applyBorder="1" applyAlignment="1">
      <alignment vertical="center" textRotation="180" shrinkToFit="1"/>
    </xf>
    <xf numFmtId="0" fontId="27" fillId="24" borderId="27" xfId="0" applyFont="1" applyFill="1" applyBorder="1" applyAlignment="1">
      <alignment horizontal="center" vertical="center" wrapText="1" shrinkToFit="1"/>
    </xf>
    <xf numFmtId="0" fontId="28" fillId="26" borderId="21" xfId="0" applyFont="1" applyFill="1" applyBorder="1" applyAlignment="1">
      <alignment horizontal="center" vertical="center" shrinkToFit="1"/>
    </xf>
    <xf numFmtId="0" fontId="22" fillId="0" borderId="47" xfId="0" applyFont="1" applyBorder="1" applyAlignment="1">
      <alignment vertical="center" wrapText="1" shrinkToFit="1"/>
    </xf>
    <xf numFmtId="0" fontId="22" fillId="0" borderId="69" xfId="0" applyFont="1" applyBorder="1" applyAlignment="1">
      <alignment horizontal="left" vertical="center" wrapText="1" shrinkToFit="1"/>
    </xf>
    <xf numFmtId="0" fontId="22" fillId="25" borderId="70" xfId="0" applyFont="1" applyFill="1" applyBorder="1" applyAlignment="1">
      <alignment horizontal="left" vertical="center" shrinkToFit="1"/>
    </xf>
    <xf numFmtId="0" fontId="22" fillId="0" borderId="70" xfId="0" applyFont="1" applyBorder="1" applyAlignment="1">
      <alignment horizontal="left" vertical="center" wrapText="1" shrinkToFit="1"/>
    </xf>
    <xf numFmtId="0" fontId="22" fillId="0" borderId="70" xfId="0" applyFont="1" applyBorder="1" applyAlignment="1">
      <alignment vertical="center" wrapText="1" shrinkToFit="1"/>
    </xf>
    <xf numFmtId="0" fontId="28" fillId="0" borderId="71" xfId="0" applyFont="1" applyBorder="1" applyAlignment="1">
      <alignment horizontal="left" vertical="center" shrinkToFit="1"/>
    </xf>
    <xf numFmtId="0" fontId="28" fillId="0" borderId="69" xfId="0" applyFont="1" applyBorder="1" applyAlignment="1">
      <alignment horizontal="left" vertical="center" shrinkToFit="1"/>
    </xf>
    <xf numFmtId="0" fontId="28" fillId="0" borderId="70" xfId="0" applyFont="1" applyBorder="1" applyAlignment="1">
      <alignment horizontal="left" vertical="center" shrinkToFit="1"/>
    </xf>
    <xf numFmtId="0" fontId="28" fillId="0" borderId="70" xfId="0" applyFont="1" applyBorder="1" applyAlignment="1">
      <alignment vertical="center" textRotation="180" shrinkToFit="1"/>
    </xf>
    <xf numFmtId="0" fontId="28" fillId="0" borderId="71" xfId="0" applyFont="1" applyBorder="1" applyAlignment="1">
      <alignment vertical="center" textRotation="180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0" borderId="47" xfId="0" applyFont="1" applyBorder="1" applyAlignment="1">
      <alignment vertical="center" textRotation="180" shrinkToFit="1"/>
    </xf>
    <xf numFmtId="0" fontId="28" fillId="25" borderId="29" xfId="0" applyFont="1" applyFill="1" applyBorder="1" applyAlignment="1">
      <alignment horizontal="left" vertical="center" shrinkToFit="1"/>
    </xf>
    <xf numFmtId="0" fontId="34" fillId="0" borderId="47" xfId="0" applyFont="1" applyBorder="1">
      <alignment vertical="center"/>
    </xf>
    <xf numFmtId="0" fontId="34" fillId="0" borderId="65" xfId="0" applyFont="1" applyBorder="1" applyAlignment="1">
      <alignment vertical="center" shrinkToFit="1"/>
    </xf>
    <xf numFmtId="0" fontId="39" fillId="0" borderId="0" xfId="22" applyFont="1"/>
    <xf numFmtId="0" fontId="49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9" xfId="22" applyFont="1" applyBorder="1"/>
    <xf numFmtId="0" fontId="39" fillId="0" borderId="52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2" xfId="22" applyFont="1" applyBorder="1"/>
    <xf numFmtId="0" fontId="39" fillId="0" borderId="35" xfId="22" applyFont="1" applyBorder="1"/>
    <xf numFmtId="0" fontId="39" fillId="0" borderId="38" xfId="22" applyFont="1" applyBorder="1"/>
    <xf numFmtId="0" fontId="40" fillId="0" borderId="45" xfId="0" applyFont="1" applyBorder="1" applyAlignment="1">
      <alignment horizontal="center" vertical="center"/>
    </xf>
    <xf numFmtId="0" fontId="47" fillId="0" borderId="45" xfId="22" applyFont="1" applyBorder="1" applyAlignment="1">
      <alignment horizontal="center" wrapText="1"/>
    </xf>
    <xf numFmtId="0" fontId="49" fillId="0" borderId="42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49" fillId="0" borderId="42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49" fillId="0" borderId="43" xfId="0" applyFont="1" applyBorder="1" applyAlignment="1">
      <alignment horizontal="center" vertical="center" shrinkToFit="1"/>
    </xf>
    <xf numFmtId="0" fontId="49" fillId="0" borderId="44" xfId="0" applyFont="1" applyBorder="1" applyAlignment="1">
      <alignment horizontal="center" vertical="center" shrinkToFit="1"/>
    </xf>
    <xf numFmtId="0" fontId="49" fillId="0" borderId="45" xfId="0" applyFont="1" applyBorder="1" applyAlignment="1">
      <alignment horizontal="center" vertical="center" shrinkToFit="1"/>
    </xf>
    <xf numFmtId="0" fontId="49" fillId="0" borderId="46" xfId="0" applyFont="1" applyBorder="1" applyAlignment="1">
      <alignment horizontal="center" vertical="center" shrinkToFit="1"/>
    </xf>
    <xf numFmtId="0" fontId="50" fillId="0" borderId="44" xfId="0" applyFont="1" applyBorder="1" applyAlignment="1">
      <alignment horizontal="center" vertical="center" shrinkToFit="1"/>
    </xf>
    <xf numFmtId="0" fontId="50" fillId="0" borderId="45" xfId="0" applyFont="1" applyBorder="1" applyAlignment="1">
      <alignment horizontal="center" vertical="center" shrinkToFit="1"/>
    </xf>
    <xf numFmtId="0" fontId="50" fillId="0" borderId="46" xfId="0" applyFont="1" applyBorder="1" applyAlignment="1">
      <alignment horizontal="center" vertical="center" shrinkToFit="1"/>
    </xf>
    <xf numFmtId="178" fontId="49" fillId="0" borderId="54" xfId="0" applyNumberFormat="1" applyFont="1" applyBorder="1" applyAlignment="1">
      <alignment horizontal="center" vertical="center" wrapText="1"/>
    </xf>
    <xf numFmtId="178" fontId="49" fillId="0" borderId="55" xfId="0" applyNumberFormat="1" applyFont="1" applyBorder="1" applyAlignment="1">
      <alignment horizontal="center" vertical="center" wrapText="1"/>
    </xf>
    <xf numFmtId="178" fontId="49" fillId="0" borderId="56" xfId="0" applyNumberFormat="1" applyFont="1" applyBorder="1" applyAlignment="1">
      <alignment horizontal="center" vertical="center" wrapText="1"/>
    </xf>
    <xf numFmtId="0" fontId="49" fillId="27" borderId="42" xfId="0" applyFont="1" applyFill="1" applyBorder="1" applyAlignment="1">
      <alignment horizontal="center" vertical="center" shrinkToFit="1"/>
    </xf>
    <xf numFmtId="0" fontId="49" fillId="27" borderId="0" xfId="0" applyFont="1" applyFill="1" applyAlignment="1">
      <alignment horizontal="center" vertical="center" shrinkToFit="1"/>
    </xf>
    <xf numFmtId="0" fontId="49" fillId="27" borderId="43" xfId="0" applyFont="1" applyFill="1" applyBorder="1" applyAlignment="1">
      <alignment horizontal="center" vertical="center" shrinkToFit="1"/>
    </xf>
    <xf numFmtId="0" fontId="50" fillId="0" borderId="0" xfId="0" applyFont="1" applyAlignment="1">
      <alignment horizontal="center" vertical="center" wrapText="1"/>
    </xf>
    <xf numFmtId="0" fontId="50" fillId="0" borderId="43" xfId="0" applyFont="1" applyBorder="1" applyAlignment="1">
      <alignment horizontal="center" vertical="center" wrapText="1"/>
    </xf>
    <xf numFmtId="0" fontId="49" fillId="0" borderId="4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43" xfId="0" applyFont="1" applyBorder="1" applyAlignment="1">
      <alignment horizontal="center" vertical="center"/>
    </xf>
    <xf numFmtId="0" fontId="49" fillId="0" borderId="57" xfId="0" applyFont="1" applyBorder="1" applyAlignment="1">
      <alignment horizontal="center" vertical="center" shrinkToFit="1"/>
    </xf>
    <xf numFmtId="0" fontId="49" fillId="0" borderId="53" xfId="0" applyFont="1" applyBorder="1" applyAlignment="1">
      <alignment horizontal="center" vertical="center" shrinkToFit="1"/>
    </xf>
    <xf numFmtId="0" fontId="49" fillId="0" borderId="58" xfId="0" applyFont="1" applyBorder="1" applyAlignment="1">
      <alignment horizontal="center" vertical="center" shrinkToFit="1"/>
    </xf>
    <xf numFmtId="0" fontId="49" fillId="27" borderId="42" xfId="0" applyFont="1" applyFill="1" applyBorder="1" applyAlignment="1">
      <alignment horizontal="center" vertical="center" wrapText="1"/>
    </xf>
    <xf numFmtId="0" fontId="49" fillId="27" borderId="0" xfId="0" applyFont="1" applyFill="1" applyAlignment="1">
      <alignment horizontal="center" vertical="center" wrapText="1"/>
    </xf>
    <xf numFmtId="0" fontId="49" fillId="27" borderId="43" xfId="0" applyFont="1" applyFill="1" applyBorder="1" applyAlignment="1">
      <alignment horizontal="center" vertical="center" wrapText="1"/>
    </xf>
    <xf numFmtId="0" fontId="56" fillId="0" borderId="42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56" fillId="0" borderId="43" xfId="0" applyFont="1" applyBorder="1" applyAlignment="1">
      <alignment horizontal="center" vertical="center" shrinkToFit="1"/>
    </xf>
    <xf numFmtId="0" fontId="54" fillId="27" borderId="42" xfId="0" applyFont="1" applyFill="1" applyBorder="1" applyAlignment="1">
      <alignment horizontal="center" vertical="center"/>
    </xf>
    <xf numFmtId="0" fontId="54" fillId="27" borderId="0" xfId="0" applyFont="1" applyFill="1" applyAlignment="1">
      <alignment horizontal="center" vertical="center"/>
    </xf>
    <xf numFmtId="0" fontId="54" fillId="27" borderId="43" xfId="0" applyFont="1" applyFill="1" applyBorder="1" applyAlignment="1">
      <alignment horizontal="center" vertical="center"/>
    </xf>
    <xf numFmtId="0" fontId="49" fillId="25" borderId="42" xfId="0" applyFont="1" applyFill="1" applyBorder="1" applyAlignment="1">
      <alignment horizontal="center" vertical="center" shrinkToFit="1"/>
    </xf>
    <xf numFmtId="0" fontId="49" fillId="25" borderId="0" xfId="0" applyFont="1" applyFill="1" applyAlignment="1">
      <alignment horizontal="center" vertical="center" shrinkToFit="1"/>
    </xf>
    <xf numFmtId="0" fontId="49" fillId="25" borderId="43" xfId="0" applyFont="1" applyFill="1" applyBorder="1" applyAlignment="1">
      <alignment horizontal="center" vertical="center" shrinkToFit="1"/>
    </xf>
    <xf numFmtId="0" fontId="50" fillId="0" borderId="42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43" xfId="0" applyFont="1" applyBorder="1" applyAlignment="1">
      <alignment horizontal="center" vertical="center" shrinkToFit="1"/>
    </xf>
    <xf numFmtId="0" fontId="50" fillId="0" borderId="57" xfId="0" applyFont="1" applyBorder="1" applyAlignment="1">
      <alignment horizontal="center" vertical="center" shrinkToFit="1"/>
    </xf>
    <xf numFmtId="0" fontId="50" fillId="0" borderId="53" xfId="0" applyFont="1" applyBorder="1" applyAlignment="1">
      <alignment horizontal="center" vertical="center" shrinkToFit="1"/>
    </xf>
    <xf numFmtId="0" fontId="50" fillId="0" borderId="58" xfId="0" applyFont="1" applyBorder="1" applyAlignment="1">
      <alignment horizontal="center" vertical="center" shrinkToFit="1"/>
    </xf>
    <xf numFmtId="0" fontId="55" fillId="0" borderId="42" xfId="0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55" fillId="0" borderId="43" xfId="0" applyFont="1" applyBorder="1" applyAlignment="1">
      <alignment horizontal="center" vertical="center" shrinkToFit="1"/>
    </xf>
    <xf numFmtId="0" fontId="49" fillId="27" borderId="42" xfId="0" applyFont="1" applyFill="1" applyBorder="1" applyAlignment="1">
      <alignment horizontal="center" vertical="center"/>
    </xf>
    <xf numFmtId="0" fontId="49" fillId="27" borderId="0" xfId="0" applyFont="1" applyFill="1" applyAlignment="1">
      <alignment horizontal="center" vertical="center"/>
    </xf>
    <xf numFmtId="0" fontId="49" fillId="27" borderId="43" xfId="0" applyFont="1" applyFill="1" applyBorder="1" applyAlignment="1">
      <alignment horizontal="center" vertical="center"/>
    </xf>
    <xf numFmtId="0" fontId="49" fillId="0" borderId="62" xfId="0" applyFont="1" applyBorder="1" applyAlignment="1">
      <alignment horizontal="center" vertical="center" shrinkToFit="1"/>
    </xf>
    <xf numFmtId="0" fontId="49" fillId="0" borderId="63" xfId="0" applyFont="1" applyBorder="1" applyAlignment="1">
      <alignment horizontal="center" vertical="center" shrinkToFit="1"/>
    </xf>
    <xf numFmtId="0" fontId="49" fillId="0" borderId="64" xfId="0" applyFont="1" applyBorder="1" applyAlignment="1">
      <alignment horizontal="center" vertical="center" shrinkToFit="1"/>
    </xf>
    <xf numFmtId="0" fontId="53" fillId="0" borderId="44" xfId="0" applyFont="1" applyBorder="1" applyAlignment="1">
      <alignment horizontal="center" vertical="center" shrinkToFit="1"/>
    </xf>
    <xf numFmtId="0" fontId="53" fillId="0" borderId="45" xfId="0" applyFont="1" applyBorder="1" applyAlignment="1">
      <alignment horizontal="center" vertical="center" shrinkToFit="1"/>
    </xf>
    <xf numFmtId="0" fontId="53" fillId="0" borderId="46" xfId="0" applyFont="1" applyBorder="1" applyAlignment="1">
      <alignment horizontal="center" vertical="center" shrinkToFit="1"/>
    </xf>
    <xf numFmtId="0" fontId="30" fillId="0" borderId="4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59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66" xfId="0" applyFont="1" applyBorder="1" applyAlignment="1">
      <alignment horizontal="center" vertical="center" textRotation="180" shrinkToFit="1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59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9" fillId="0" borderId="42" xfId="0" applyFont="1" applyFill="1" applyBorder="1" applyAlignment="1">
      <alignment horizontal="center" vertical="center" shrinkToFit="1"/>
    </xf>
    <xf numFmtId="0" fontId="49" fillId="0" borderId="0" xfId="0" applyFont="1" applyFill="1" applyAlignment="1">
      <alignment horizontal="center" vertical="center" shrinkToFit="1"/>
    </xf>
    <xf numFmtId="0" fontId="49" fillId="0" borderId="43" xfId="0" applyFont="1" applyFill="1" applyBorder="1" applyAlignment="1">
      <alignment horizontal="center" vertical="center" shrinkToFit="1"/>
    </xf>
    <xf numFmtId="0" fontId="57" fillId="0" borderId="0" xfId="0" applyFont="1" applyAlignment="1">
      <alignment horizontal="center" vertical="center"/>
    </xf>
    <xf numFmtId="0" fontId="57" fillId="0" borderId="43" xfId="0" applyFont="1" applyBorder="1" applyAlignment="1">
      <alignment horizontal="center" vertical="center"/>
    </xf>
    <xf numFmtId="0" fontId="55" fillId="27" borderId="42" xfId="0" applyFont="1" applyFill="1" applyBorder="1" applyAlignment="1">
      <alignment horizontal="center" vertical="center" shrinkToFit="1"/>
    </xf>
    <xf numFmtId="0" fontId="55" fillId="27" borderId="0" xfId="0" applyFont="1" applyFill="1" applyAlignment="1">
      <alignment horizontal="center" vertical="center" shrinkToFit="1"/>
    </xf>
    <xf numFmtId="0" fontId="55" fillId="27" borderId="43" xfId="0" applyFont="1" applyFill="1" applyBorder="1" applyAlignment="1">
      <alignment horizontal="center" vertical="center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opLeftCell="A6" zoomScale="40" zoomScaleNormal="40" workbookViewId="0">
      <selection activeCell="M6" sqref="M6:P6"/>
    </sheetView>
  </sheetViews>
  <sheetFormatPr defaultColWidth="9" defaultRowHeight="16.5" x14ac:dyDescent="0.25"/>
  <cols>
    <col min="1" max="20" width="14.625" style="202" customWidth="1"/>
    <col min="21" max="16384" width="9" style="202"/>
  </cols>
  <sheetData>
    <row r="1" spans="1:20" ht="73.150000000000006" customHeight="1" thickBot="1" x14ac:dyDescent="0.5">
      <c r="F1" s="215" t="s">
        <v>212</v>
      </c>
      <c r="G1" s="215"/>
      <c r="H1" s="215"/>
      <c r="I1" s="215"/>
      <c r="J1" s="215"/>
      <c r="K1" s="215"/>
      <c r="L1" s="215"/>
      <c r="M1" s="215"/>
      <c r="N1" s="216" t="s">
        <v>54</v>
      </c>
      <c r="O1" s="216"/>
      <c r="P1" s="216"/>
      <c r="Q1" s="216"/>
      <c r="R1" s="216"/>
      <c r="S1" s="216"/>
      <c r="T1" s="216"/>
    </row>
    <row r="2" spans="1:20" s="203" customFormat="1" ht="50.1" customHeight="1" thickBot="1" x14ac:dyDescent="0.75">
      <c r="A2" s="229"/>
      <c r="B2" s="230"/>
      <c r="C2" s="230"/>
      <c r="D2" s="231"/>
      <c r="E2" s="229" t="s">
        <v>97</v>
      </c>
      <c r="F2" s="230"/>
      <c r="G2" s="230"/>
      <c r="H2" s="231"/>
      <c r="I2" s="229" t="s">
        <v>98</v>
      </c>
      <c r="J2" s="230"/>
      <c r="K2" s="230"/>
      <c r="L2" s="231"/>
      <c r="M2" s="229" t="s">
        <v>99</v>
      </c>
      <c r="N2" s="230"/>
      <c r="O2" s="230"/>
      <c r="P2" s="231"/>
      <c r="Q2" s="229" t="s">
        <v>100</v>
      </c>
      <c r="R2" s="230"/>
      <c r="S2" s="230"/>
      <c r="T2" s="231"/>
    </row>
    <row r="3" spans="1:20" s="203" customFormat="1" ht="50.1" customHeight="1" x14ac:dyDescent="0.7">
      <c r="A3" s="267"/>
      <c r="B3" s="268"/>
      <c r="C3" s="268"/>
      <c r="D3" s="269"/>
      <c r="E3" s="220" t="s">
        <v>110</v>
      </c>
      <c r="F3" s="221"/>
      <c r="G3" s="221"/>
      <c r="H3" s="222"/>
      <c r="I3" s="255" t="s">
        <v>219</v>
      </c>
      <c r="J3" s="256"/>
      <c r="K3" s="256"/>
      <c r="L3" s="257"/>
      <c r="M3" s="258" t="s">
        <v>111</v>
      </c>
      <c r="N3" s="259"/>
      <c r="O3" s="259"/>
      <c r="P3" s="260"/>
      <c r="Q3" s="240" t="s">
        <v>116</v>
      </c>
      <c r="R3" s="241"/>
      <c r="S3" s="241"/>
      <c r="T3" s="242"/>
    </row>
    <row r="4" spans="1:20" s="203" customFormat="1" ht="50.1" customHeight="1" x14ac:dyDescent="0.7">
      <c r="A4" s="237"/>
      <c r="B4" s="238"/>
      <c r="C4" s="238"/>
      <c r="D4" s="239"/>
      <c r="E4" s="237" t="s">
        <v>207</v>
      </c>
      <c r="F4" s="238"/>
      <c r="G4" s="238"/>
      <c r="H4" s="239"/>
      <c r="I4" s="249" t="s">
        <v>209</v>
      </c>
      <c r="J4" s="250"/>
      <c r="K4" s="250"/>
      <c r="L4" s="251"/>
      <c r="M4" s="237" t="s">
        <v>119</v>
      </c>
      <c r="N4" s="238"/>
      <c r="O4" s="238"/>
      <c r="P4" s="239"/>
      <c r="Q4" s="237" t="s">
        <v>120</v>
      </c>
      <c r="R4" s="238"/>
      <c r="S4" s="238"/>
      <c r="T4" s="239"/>
    </row>
    <row r="5" spans="1:20" s="203" customFormat="1" ht="50.1" customHeight="1" x14ac:dyDescent="0.7">
      <c r="A5" s="220"/>
      <c r="B5" s="221"/>
      <c r="C5" s="221"/>
      <c r="D5" s="222"/>
      <c r="E5" s="220" t="s">
        <v>121</v>
      </c>
      <c r="F5" s="221"/>
      <c r="G5" s="221"/>
      <c r="H5" s="222"/>
      <c r="I5" s="220" t="s">
        <v>122</v>
      </c>
      <c r="J5" s="221"/>
      <c r="K5" s="221"/>
      <c r="L5" s="222"/>
      <c r="M5" s="235" t="s">
        <v>123</v>
      </c>
      <c r="N5" s="235"/>
      <c r="O5" s="235"/>
      <c r="P5" s="236"/>
      <c r="Q5" s="246" t="s">
        <v>220</v>
      </c>
      <c r="R5" s="247"/>
      <c r="S5" s="247"/>
      <c r="T5" s="248"/>
    </row>
    <row r="6" spans="1:20" s="203" customFormat="1" ht="50.1" customHeight="1" x14ac:dyDescent="0.7">
      <c r="A6" s="220"/>
      <c r="B6" s="221"/>
      <c r="C6" s="221"/>
      <c r="D6" s="222"/>
      <c r="E6" s="303" t="s">
        <v>231</v>
      </c>
      <c r="F6" s="304"/>
      <c r="G6" s="304"/>
      <c r="H6" s="305"/>
      <c r="I6" s="220" t="s">
        <v>221</v>
      </c>
      <c r="J6" s="221"/>
      <c r="K6" s="221"/>
      <c r="L6" s="222"/>
      <c r="M6" s="220" t="s">
        <v>224</v>
      </c>
      <c r="N6" s="221"/>
      <c r="O6" s="221"/>
      <c r="P6" s="222"/>
      <c r="Q6" s="298" t="s">
        <v>222</v>
      </c>
      <c r="R6" s="299"/>
      <c r="S6" s="299"/>
      <c r="T6" s="300"/>
    </row>
    <row r="7" spans="1:20" s="203" customFormat="1" ht="50.1" customHeight="1" x14ac:dyDescent="0.7">
      <c r="A7" s="217"/>
      <c r="B7" s="218"/>
      <c r="C7" s="218"/>
      <c r="D7" s="219"/>
      <c r="E7" s="217" t="s">
        <v>210</v>
      </c>
      <c r="F7" s="218"/>
      <c r="G7" s="218"/>
      <c r="H7" s="219"/>
      <c r="I7" s="217" t="s">
        <v>211</v>
      </c>
      <c r="J7" s="218"/>
      <c r="K7" s="218"/>
      <c r="L7" s="219"/>
      <c r="M7" s="217" t="s">
        <v>210</v>
      </c>
      <c r="N7" s="218"/>
      <c r="O7" s="218"/>
      <c r="P7" s="219"/>
      <c r="Q7" s="217" t="s">
        <v>211</v>
      </c>
      <c r="R7" s="218"/>
      <c r="S7" s="218"/>
      <c r="T7" s="219"/>
    </row>
    <row r="8" spans="1:20" s="203" customFormat="1" ht="50.1" customHeight="1" thickBot="1" x14ac:dyDescent="0.75">
      <c r="A8" s="223"/>
      <c r="B8" s="224"/>
      <c r="C8" s="224"/>
      <c r="D8" s="225"/>
      <c r="E8" s="223" t="s">
        <v>135</v>
      </c>
      <c r="F8" s="224"/>
      <c r="G8" s="224"/>
      <c r="H8" s="225"/>
      <c r="I8" s="223" t="s">
        <v>216</v>
      </c>
      <c r="J8" s="224"/>
      <c r="K8" s="224"/>
      <c r="L8" s="225"/>
      <c r="M8" s="223" t="s">
        <v>114</v>
      </c>
      <c r="N8" s="224"/>
      <c r="O8" s="224"/>
      <c r="P8" s="225"/>
      <c r="Q8" s="223" t="s">
        <v>223</v>
      </c>
      <c r="R8" s="224"/>
      <c r="S8" s="224"/>
      <c r="T8" s="225"/>
    </row>
    <row r="9" spans="1:20" ht="20.100000000000001" customHeight="1" x14ac:dyDescent="0.25">
      <c r="A9" s="204" t="s">
        <v>32</v>
      </c>
      <c r="B9" s="204">
        <f>第一週明細!W12</f>
        <v>0</v>
      </c>
      <c r="C9" s="204" t="s">
        <v>9</v>
      </c>
      <c r="D9" s="204">
        <f>第一週明細!W8</f>
        <v>0</v>
      </c>
      <c r="E9" s="204" t="s">
        <v>32</v>
      </c>
      <c r="F9" s="204">
        <f>第一週明細!W20</f>
        <v>743.7</v>
      </c>
      <c r="G9" s="204" t="s">
        <v>9</v>
      </c>
      <c r="H9" s="204">
        <f>第一週明細!W16</f>
        <v>24.5</v>
      </c>
      <c r="I9" s="204" t="s">
        <v>32</v>
      </c>
      <c r="J9" s="204">
        <f>第一週明細!W28</f>
        <v>707.5</v>
      </c>
      <c r="K9" s="204" t="s">
        <v>9</v>
      </c>
      <c r="L9" s="205">
        <f>第一週明細!W24</f>
        <v>23.5</v>
      </c>
      <c r="M9" s="206" t="s">
        <v>32</v>
      </c>
      <c r="N9" s="204">
        <f>第一週明細!W44</f>
        <v>763.2</v>
      </c>
      <c r="O9" s="204" t="s">
        <v>9</v>
      </c>
      <c r="P9" s="205">
        <f>第一週明細!W40</f>
        <v>24</v>
      </c>
      <c r="Q9" s="206" t="s">
        <v>32</v>
      </c>
      <c r="R9" s="204">
        <f>第一週明細!W44</f>
        <v>763.2</v>
      </c>
      <c r="S9" s="204" t="s">
        <v>9</v>
      </c>
      <c r="T9" s="205">
        <f>第一週明細!W40</f>
        <v>24</v>
      </c>
    </row>
    <row r="10" spans="1:20" ht="20.100000000000001" customHeight="1" thickBot="1" x14ac:dyDescent="0.3">
      <c r="A10" s="207" t="s">
        <v>7</v>
      </c>
      <c r="B10" s="207">
        <f>第一週明細!W6</f>
        <v>0</v>
      </c>
      <c r="C10" s="207" t="s">
        <v>11</v>
      </c>
      <c r="D10" s="207">
        <f>第一週明細!W10</f>
        <v>0</v>
      </c>
      <c r="E10" s="207" t="s">
        <v>7</v>
      </c>
      <c r="F10" s="207">
        <f>第一週明細!W14</f>
        <v>102</v>
      </c>
      <c r="G10" s="207" t="s">
        <v>11</v>
      </c>
      <c r="H10" s="207">
        <f>第一週明細!W18</f>
        <v>28.8</v>
      </c>
      <c r="I10" s="207" t="s">
        <v>7</v>
      </c>
      <c r="J10" s="207">
        <f>第一週明細!W22</f>
        <v>95.5</v>
      </c>
      <c r="K10" s="207" t="s">
        <v>11</v>
      </c>
      <c r="L10" s="208">
        <f>第一週明細!W26</f>
        <v>28.5</v>
      </c>
      <c r="M10" s="209" t="s">
        <v>7</v>
      </c>
      <c r="N10" s="210">
        <f>第一週明細!W38</f>
        <v>106</v>
      </c>
      <c r="O10" s="210" t="s">
        <v>11</v>
      </c>
      <c r="P10" s="211">
        <f>第一週明細!W42</f>
        <v>30.799999999999997</v>
      </c>
      <c r="Q10" s="209" t="s">
        <v>7</v>
      </c>
      <c r="R10" s="210">
        <f>第一週明細!W38</f>
        <v>106</v>
      </c>
      <c r="S10" s="210" t="s">
        <v>11</v>
      </c>
      <c r="T10" s="211">
        <f>第一週明細!W42</f>
        <v>30.799999999999997</v>
      </c>
    </row>
    <row r="11" spans="1:20" s="203" customFormat="1" ht="50.1" customHeight="1" thickBot="1" x14ac:dyDescent="0.75">
      <c r="A11" s="229" t="s">
        <v>101</v>
      </c>
      <c r="B11" s="230"/>
      <c r="C11" s="230"/>
      <c r="D11" s="231"/>
      <c r="E11" s="229" t="s">
        <v>102</v>
      </c>
      <c r="F11" s="230"/>
      <c r="G11" s="230"/>
      <c r="H11" s="231"/>
      <c r="I11" s="229" t="s">
        <v>103</v>
      </c>
      <c r="J11" s="230"/>
      <c r="K11" s="230"/>
      <c r="L11" s="231"/>
      <c r="M11" s="229" t="s">
        <v>104</v>
      </c>
      <c r="N11" s="230"/>
      <c r="O11" s="230"/>
      <c r="P11" s="231"/>
      <c r="Q11" s="229" t="s">
        <v>105</v>
      </c>
      <c r="R11" s="230"/>
      <c r="S11" s="230"/>
      <c r="T11" s="231"/>
    </row>
    <row r="12" spans="1:20" s="203" customFormat="1" ht="50.1" customHeight="1" x14ac:dyDescent="0.7">
      <c r="A12" s="240" t="s">
        <v>229</v>
      </c>
      <c r="B12" s="241"/>
      <c r="C12" s="241"/>
      <c r="D12" s="242"/>
      <c r="E12" s="240" t="s">
        <v>74</v>
      </c>
      <c r="F12" s="241"/>
      <c r="G12" s="241"/>
      <c r="H12" s="242"/>
      <c r="I12" s="255" t="s">
        <v>219</v>
      </c>
      <c r="J12" s="256"/>
      <c r="K12" s="256"/>
      <c r="L12" s="257"/>
      <c r="M12" s="240" t="s">
        <v>75</v>
      </c>
      <c r="N12" s="241"/>
      <c r="O12" s="241"/>
      <c r="P12" s="242"/>
      <c r="Q12" s="255" t="s">
        <v>227</v>
      </c>
      <c r="R12" s="256"/>
      <c r="S12" s="256"/>
      <c r="T12" s="257"/>
    </row>
    <row r="13" spans="1:20" s="203" customFormat="1" ht="50.1" customHeight="1" x14ac:dyDescent="0.7">
      <c r="A13" s="264" t="s">
        <v>175</v>
      </c>
      <c r="B13" s="265"/>
      <c r="C13" s="265"/>
      <c r="D13" s="266"/>
      <c r="E13" s="301" t="s">
        <v>225</v>
      </c>
      <c r="F13" s="301"/>
      <c r="G13" s="301"/>
      <c r="H13" s="302"/>
      <c r="I13" s="237" t="s">
        <v>194</v>
      </c>
      <c r="J13" s="238"/>
      <c r="K13" s="238"/>
      <c r="L13" s="239"/>
      <c r="M13" s="273" t="s">
        <v>131</v>
      </c>
      <c r="N13" s="274"/>
      <c r="O13" s="274"/>
      <c r="P13" s="275"/>
      <c r="Q13" s="237" t="s">
        <v>125</v>
      </c>
      <c r="R13" s="238"/>
      <c r="S13" s="238"/>
      <c r="T13" s="239"/>
    </row>
    <row r="14" spans="1:20" s="203" customFormat="1" ht="50.1" customHeight="1" x14ac:dyDescent="0.7">
      <c r="A14" s="220" t="s">
        <v>176</v>
      </c>
      <c r="B14" s="221"/>
      <c r="C14" s="221"/>
      <c r="D14" s="222"/>
      <c r="E14" s="220" t="s">
        <v>177</v>
      </c>
      <c r="F14" s="221"/>
      <c r="G14" s="221"/>
      <c r="H14" s="222"/>
      <c r="I14" s="232" t="s">
        <v>179</v>
      </c>
      <c r="J14" s="233"/>
      <c r="K14" s="233"/>
      <c r="L14" s="234"/>
      <c r="M14" s="252" t="s">
        <v>178</v>
      </c>
      <c r="N14" s="253"/>
      <c r="O14" s="253"/>
      <c r="P14" s="254"/>
      <c r="Q14" s="220" t="s">
        <v>148</v>
      </c>
      <c r="R14" s="221"/>
      <c r="S14" s="221"/>
      <c r="T14" s="222"/>
    </row>
    <row r="15" spans="1:20" s="203" customFormat="1" ht="50.1" customHeight="1" x14ac:dyDescent="0.7">
      <c r="A15" s="220" t="s">
        <v>133</v>
      </c>
      <c r="B15" s="221"/>
      <c r="C15" s="221"/>
      <c r="D15" s="222"/>
      <c r="E15" s="255" t="s">
        <v>126</v>
      </c>
      <c r="F15" s="256"/>
      <c r="G15" s="256"/>
      <c r="H15" s="257"/>
      <c r="I15" s="220" t="s">
        <v>185</v>
      </c>
      <c r="J15" s="221"/>
      <c r="K15" s="221"/>
      <c r="L15" s="222"/>
      <c r="M15" s="255" t="s">
        <v>184</v>
      </c>
      <c r="N15" s="256"/>
      <c r="O15" s="256"/>
      <c r="P15" s="257"/>
      <c r="Q15" s="298" t="s">
        <v>228</v>
      </c>
      <c r="R15" s="299"/>
      <c r="S15" s="299"/>
      <c r="T15" s="300"/>
    </row>
    <row r="16" spans="1:20" s="203" customFormat="1" ht="50.1" customHeight="1" x14ac:dyDescent="0.7">
      <c r="A16" s="217" t="s">
        <v>211</v>
      </c>
      <c r="B16" s="218"/>
      <c r="C16" s="218"/>
      <c r="D16" s="219"/>
      <c r="E16" s="217" t="s">
        <v>210</v>
      </c>
      <c r="F16" s="218"/>
      <c r="G16" s="218"/>
      <c r="H16" s="219"/>
      <c r="I16" s="217" t="s">
        <v>211</v>
      </c>
      <c r="J16" s="218"/>
      <c r="K16" s="218"/>
      <c r="L16" s="219"/>
      <c r="M16" s="217" t="s">
        <v>210</v>
      </c>
      <c r="N16" s="218"/>
      <c r="O16" s="218"/>
      <c r="P16" s="219"/>
      <c r="Q16" s="217" t="s">
        <v>211</v>
      </c>
      <c r="R16" s="218"/>
      <c r="S16" s="218"/>
      <c r="T16" s="219"/>
    </row>
    <row r="17" spans="1:20" s="203" customFormat="1" ht="50.1" customHeight="1" thickBot="1" x14ac:dyDescent="0.75">
      <c r="A17" s="223" t="s">
        <v>117</v>
      </c>
      <c r="B17" s="224"/>
      <c r="C17" s="224"/>
      <c r="D17" s="225"/>
      <c r="E17" s="270" t="s">
        <v>217</v>
      </c>
      <c r="F17" s="271"/>
      <c r="G17" s="271"/>
      <c r="H17" s="272"/>
      <c r="I17" s="223" t="s">
        <v>118</v>
      </c>
      <c r="J17" s="224"/>
      <c r="K17" s="224"/>
      <c r="L17" s="225"/>
      <c r="M17" s="223" t="s">
        <v>162</v>
      </c>
      <c r="N17" s="224"/>
      <c r="O17" s="224"/>
      <c r="P17" s="225"/>
      <c r="Q17" s="223" t="s">
        <v>163</v>
      </c>
      <c r="R17" s="224"/>
      <c r="S17" s="224"/>
      <c r="T17" s="225"/>
    </row>
    <row r="18" spans="1:20" ht="20.100000000000001" customHeight="1" x14ac:dyDescent="0.25">
      <c r="A18" s="212" t="s">
        <v>32</v>
      </c>
      <c r="B18" s="204">
        <f>第二週明細!W12</f>
        <v>780.8</v>
      </c>
      <c r="C18" s="204" t="s">
        <v>9</v>
      </c>
      <c r="D18" s="204">
        <f>第二週明細!W8</f>
        <v>24</v>
      </c>
      <c r="E18" s="204" t="s">
        <v>32</v>
      </c>
      <c r="F18" s="204">
        <f>第二週明細!W20</f>
        <v>723.1</v>
      </c>
      <c r="G18" s="204" t="s">
        <v>9</v>
      </c>
      <c r="H18" s="204">
        <f>第二週明細!W16</f>
        <v>23.5</v>
      </c>
      <c r="I18" s="204" t="s">
        <v>32</v>
      </c>
      <c r="J18" s="204">
        <f>第二週明細!W28</f>
        <v>817</v>
      </c>
      <c r="K18" s="204" t="s">
        <v>9</v>
      </c>
      <c r="L18" s="204">
        <f>第二週明細!W24</f>
        <v>31.8</v>
      </c>
      <c r="M18" s="204" t="s">
        <v>32</v>
      </c>
      <c r="N18" s="204">
        <f>第二週明細!W36</f>
        <v>734.8</v>
      </c>
      <c r="O18" s="204" t="s">
        <v>9</v>
      </c>
      <c r="P18" s="204">
        <f>第二週明細!W32</f>
        <v>24</v>
      </c>
      <c r="Q18" s="204" t="s">
        <v>32</v>
      </c>
      <c r="R18" s="204">
        <f>第二週明細!W44</f>
        <v>728.2</v>
      </c>
      <c r="S18" s="204" t="s">
        <v>9</v>
      </c>
      <c r="T18" s="205">
        <f>第二週明細!W40</f>
        <v>23</v>
      </c>
    </row>
    <row r="19" spans="1:20" ht="20.100000000000001" customHeight="1" thickBot="1" x14ac:dyDescent="0.3">
      <c r="A19" s="213" t="s">
        <v>7</v>
      </c>
      <c r="B19" s="210">
        <f>第二週明細!W6</f>
        <v>110</v>
      </c>
      <c r="C19" s="210" t="s">
        <v>11</v>
      </c>
      <c r="D19" s="210">
        <f>第二週明細!W10</f>
        <v>31.2</v>
      </c>
      <c r="E19" s="210" t="s">
        <v>7</v>
      </c>
      <c r="F19" s="210">
        <f>第二週明細!W14</f>
        <v>99</v>
      </c>
      <c r="G19" s="210" t="s">
        <v>11</v>
      </c>
      <c r="H19" s="210">
        <f>第二週明細!W18</f>
        <v>28.9</v>
      </c>
      <c r="I19" s="210" t="s">
        <v>7</v>
      </c>
      <c r="J19" s="210">
        <f>第二週明細!W22</f>
        <v>102.5</v>
      </c>
      <c r="K19" s="210" t="s">
        <v>11</v>
      </c>
      <c r="L19" s="210">
        <f>第二週明細!W26</f>
        <v>30.2</v>
      </c>
      <c r="M19" s="210" t="s">
        <v>7</v>
      </c>
      <c r="N19" s="210">
        <f>第二週明細!W30</f>
        <v>99.5</v>
      </c>
      <c r="O19" s="210" t="s">
        <v>11</v>
      </c>
      <c r="P19" s="210">
        <f>第二週明細!W34</f>
        <v>30.2</v>
      </c>
      <c r="Q19" s="210" t="s">
        <v>7</v>
      </c>
      <c r="R19" s="210">
        <f>第二週明細!W38</f>
        <v>101.5</v>
      </c>
      <c r="S19" s="210" t="s">
        <v>11</v>
      </c>
      <c r="T19" s="211">
        <f>第二週明細!W42</f>
        <v>28.8</v>
      </c>
    </row>
    <row r="20" spans="1:20" s="203" customFormat="1" ht="50.1" customHeight="1" thickBot="1" x14ac:dyDescent="0.75">
      <c r="A20" s="229" t="s">
        <v>106</v>
      </c>
      <c r="B20" s="230"/>
      <c r="C20" s="230"/>
      <c r="D20" s="231"/>
      <c r="E20" s="229" t="s">
        <v>107</v>
      </c>
      <c r="F20" s="230"/>
      <c r="G20" s="230"/>
      <c r="H20" s="231"/>
      <c r="I20" s="229" t="s">
        <v>108</v>
      </c>
      <c r="J20" s="230"/>
      <c r="K20" s="230"/>
      <c r="L20" s="231"/>
      <c r="M20" s="229" t="s">
        <v>109</v>
      </c>
      <c r="N20" s="230"/>
      <c r="O20" s="230"/>
      <c r="P20" s="231"/>
      <c r="Q20" s="229" t="s">
        <v>115</v>
      </c>
      <c r="R20" s="230"/>
      <c r="S20" s="230"/>
      <c r="T20" s="231"/>
    </row>
    <row r="21" spans="1:20" s="203" customFormat="1" ht="50.1" customHeight="1" x14ac:dyDescent="0.7">
      <c r="A21" s="240" t="s">
        <v>230</v>
      </c>
      <c r="B21" s="241"/>
      <c r="C21" s="241"/>
      <c r="D21" s="242"/>
      <c r="E21" s="240" t="s">
        <v>74</v>
      </c>
      <c r="F21" s="241"/>
      <c r="G21" s="241"/>
      <c r="H21" s="242"/>
      <c r="I21" s="240" t="s">
        <v>73</v>
      </c>
      <c r="J21" s="241"/>
      <c r="K21" s="241"/>
      <c r="L21" s="242"/>
      <c r="M21" s="240" t="s">
        <v>112</v>
      </c>
      <c r="N21" s="241"/>
      <c r="O21" s="241"/>
      <c r="P21" s="242"/>
      <c r="Q21" s="220"/>
      <c r="R21" s="221"/>
      <c r="S21" s="221"/>
      <c r="T21" s="222"/>
    </row>
    <row r="22" spans="1:20" s="203" customFormat="1" ht="50.1" customHeight="1" x14ac:dyDescent="0.7">
      <c r="A22" s="237" t="s">
        <v>124</v>
      </c>
      <c r="B22" s="238"/>
      <c r="C22" s="238"/>
      <c r="D22" s="239"/>
      <c r="E22" s="237" t="s">
        <v>130</v>
      </c>
      <c r="F22" s="238"/>
      <c r="G22" s="238"/>
      <c r="H22" s="239"/>
      <c r="I22" s="273" t="s">
        <v>182</v>
      </c>
      <c r="J22" s="274"/>
      <c r="K22" s="274"/>
      <c r="L22" s="275"/>
      <c r="M22" s="238" t="s">
        <v>129</v>
      </c>
      <c r="N22" s="238"/>
      <c r="O22" s="238"/>
      <c r="P22" s="239"/>
      <c r="Q22" s="237"/>
      <c r="R22" s="238"/>
      <c r="S22" s="238"/>
      <c r="T22" s="239"/>
    </row>
    <row r="23" spans="1:20" s="203" customFormat="1" ht="50.1" customHeight="1" x14ac:dyDescent="0.7">
      <c r="A23" s="220" t="s">
        <v>134</v>
      </c>
      <c r="B23" s="221"/>
      <c r="C23" s="221"/>
      <c r="D23" s="222"/>
      <c r="E23" s="220" t="s">
        <v>127</v>
      </c>
      <c r="F23" s="221"/>
      <c r="G23" s="221"/>
      <c r="H23" s="222"/>
      <c r="I23" s="220" t="s">
        <v>132</v>
      </c>
      <c r="J23" s="221"/>
      <c r="K23" s="221"/>
      <c r="L23" s="222"/>
      <c r="M23" s="220" t="s">
        <v>128</v>
      </c>
      <c r="N23" s="221"/>
      <c r="O23" s="221"/>
      <c r="P23" s="222"/>
      <c r="Q23" s="220"/>
      <c r="R23" s="221"/>
      <c r="S23" s="221"/>
      <c r="T23" s="222"/>
    </row>
    <row r="24" spans="1:20" s="203" customFormat="1" ht="50.1" customHeight="1" x14ac:dyDescent="0.7">
      <c r="A24" s="261" t="s">
        <v>181</v>
      </c>
      <c r="B24" s="262"/>
      <c r="C24" s="262"/>
      <c r="D24" s="263"/>
      <c r="E24" s="220" t="s">
        <v>226</v>
      </c>
      <c r="F24" s="221"/>
      <c r="G24" s="221"/>
      <c r="H24" s="222"/>
      <c r="I24" s="243" t="s">
        <v>183</v>
      </c>
      <c r="J24" s="244"/>
      <c r="K24" s="244"/>
      <c r="L24" s="245"/>
      <c r="M24" s="243" t="s">
        <v>186</v>
      </c>
      <c r="N24" s="244"/>
      <c r="O24" s="244"/>
      <c r="P24" s="245"/>
      <c r="Q24" s="220"/>
      <c r="R24" s="221"/>
      <c r="S24" s="221"/>
      <c r="T24" s="222"/>
    </row>
    <row r="25" spans="1:20" s="203" customFormat="1" ht="50.1" customHeight="1" x14ac:dyDescent="0.7">
      <c r="A25" s="217" t="s">
        <v>211</v>
      </c>
      <c r="B25" s="218"/>
      <c r="C25" s="218"/>
      <c r="D25" s="219"/>
      <c r="E25" s="217" t="s">
        <v>210</v>
      </c>
      <c r="F25" s="218"/>
      <c r="G25" s="218"/>
      <c r="H25" s="219"/>
      <c r="I25" s="217" t="s">
        <v>211</v>
      </c>
      <c r="J25" s="218"/>
      <c r="K25" s="218"/>
      <c r="L25" s="219"/>
      <c r="M25" s="217" t="s">
        <v>210</v>
      </c>
      <c r="N25" s="218"/>
      <c r="O25" s="218"/>
      <c r="P25" s="219"/>
      <c r="Q25" s="217"/>
      <c r="R25" s="218"/>
      <c r="S25" s="218"/>
      <c r="T25" s="219"/>
    </row>
    <row r="26" spans="1:20" s="203" customFormat="1" ht="50.1" customHeight="1" thickBot="1" x14ac:dyDescent="0.75">
      <c r="A26" s="223" t="s">
        <v>218</v>
      </c>
      <c r="B26" s="224"/>
      <c r="C26" s="224"/>
      <c r="D26" s="225"/>
      <c r="E26" s="223" t="s">
        <v>180</v>
      </c>
      <c r="F26" s="224"/>
      <c r="G26" s="224"/>
      <c r="H26" s="225"/>
      <c r="I26" s="223" t="s">
        <v>113</v>
      </c>
      <c r="J26" s="224"/>
      <c r="K26" s="224"/>
      <c r="L26" s="225"/>
      <c r="M26" s="223" t="s">
        <v>135</v>
      </c>
      <c r="N26" s="224"/>
      <c r="O26" s="224"/>
      <c r="P26" s="225"/>
      <c r="Q26" s="226"/>
      <c r="R26" s="227"/>
      <c r="S26" s="227"/>
      <c r="T26" s="228"/>
    </row>
    <row r="27" spans="1:20" ht="20.100000000000001" customHeight="1" x14ac:dyDescent="0.25">
      <c r="A27" s="212" t="s">
        <v>32</v>
      </c>
      <c r="B27" s="204">
        <f>第三周明細!W12</f>
        <v>770.8</v>
      </c>
      <c r="C27" s="204" t="s">
        <v>9</v>
      </c>
      <c r="D27" s="204">
        <f>第三周明細!W8</f>
        <v>24</v>
      </c>
      <c r="E27" s="204" t="s">
        <v>32</v>
      </c>
      <c r="F27" s="204">
        <f>第三周明細!W20</f>
        <v>741.5</v>
      </c>
      <c r="G27" s="204" t="s">
        <v>9</v>
      </c>
      <c r="H27" s="204">
        <f>第三周明細!W16</f>
        <v>23.5</v>
      </c>
      <c r="I27" s="204" t="s">
        <v>32</v>
      </c>
      <c r="J27" s="204">
        <f>第三周明細!W28</f>
        <v>704.8</v>
      </c>
      <c r="K27" s="204" t="s">
        <v>9</v>
      </c>
      <c r="L27" s="204">
        <f>第三周明細!W24</f>
        <v>24</v>
      </c>
      <c r="M27" s="204" t="s">
        <v>32</v>
      </c>
      <c r="N27" s="204">
        <f>第三周明細!W36</f>
        <v>697.5</v>
      </c>
      <c r="O27" s="204" t="s">
        <v>9</v>
      </c>
      <c r="P27" s="204">
        <f>第三周明細!W32</f>
        <v>23.5</v>
      </c>
      <c r="Q27" s="204" t="s">
        <v>32</v>
      </c>
      <c r="R27" s="204">
        <f>第三周明細!W44</f>
        <v>0</v>
      </c>
      <c r="S27" s="204" t="s">
        <v>9</v>
      </c>
      <c r="T27" s="204">
        <f>第三周明細!W40</f>
        <v>0</v>
      </c>
    </row>
    <row r="28" spans="1:20" ht="20.100000000000001" customHeight="1" thickBot="1" x14ac:dyDescent="0.3">
      <c r="A28" s="214" t="s">
        <v>7</v>
      </c>
      <c r="B28" s="207">
        <f>第三周明細!W6</f>
        <v>107.5</v>
      </c>
      <c r="C28" s="207" t="s">
        <v>11</v>
      </c>
      <c r="D28" s="207">
        <f>第三周明細!W10</f>
        <v>31.2</v>
      </c>
      <c r="E28" s="207" t="s">
        <v>7</v>
      </c>
      <c r="F28" s="207">
        <f>第三周明細!W14</f>
        <v>103</v>
      </c>
      <c r="G28" s="207" t="s">
        <v>11</v>
      </c>
      <c r="H28" s="207">
        <f>第三周明細!W18</f>
        <v>29.5</v>
      </c>
      <c r="I28" s="207" t="s">
        <v>7</v>
      </c>
      <c r="J28" s="207">
        <f>第三周明細!W22</f>
        <v>93</v>
      </c>
      <c r="K28" s="207" t="s">
        <v>11</v>
      </c>
      <c r="L28" s="207">
        <f>第三周明細!W26</f>
        <v>29.2</v>
      </c>
      <c r="M28" s="207" t="s">
        <v>7</v>
      </c>
      <c r="N28" s="207">
        <f>第三周明細!W30</f>
        <v>93</v>
      </c>
      <c r="O28" s="207" t="s">
        <v>11</v>
      </c>
      <c r="P28" s="207">
        <f>第三周明細!W34</f>
        <v>28.5</v>
      </c>
      <c r="Q28" s="207" t="s">
        <v>7</v>
      </c>
      <c r="R28" s="207">
        <f>第三周明細!W38</f>
        <v>0</v>
      </c>
      <c r="S28" s="207" t="s">
        <v>11</v>
      </c>
      <c r="T28" s="207">
        <f>第三周明細!W42</f>
        <v>0</v>
      </c>
    </row>
  </sheetData>
  <mergeCells count="107">
    <mergeCell ref="A23:D23"/>
    <mergeCell ref="E24:H24"/>
    <mergeCell ref="Q14:T14"/>
    <mergeCell ref="A26:D26"/>
    <mergeCell ref="E22:H22"/>
    <mergeCell ref="I22:L22"/>
    <mergeCell ref="Q11:T11"/>
    <mergeCell ref="Q12:T12"/>
    <mergeCell ref="Q13:T13"/>
    <mergeCell ref="Q21:T21"/>
    <mergeCell ref="M22:P22"/>
    <mergeCell ref="A22:D22"/>
    <mergeCell ref="A14:D14"/>
    <mergeCell ref="A24:D24"/>
    <mergeCell ref="Q15:T15"/>
    <mergeCell ref="M11:P11"/>
    <mergeCell ref="E14:H14"/>
    <mergeCell ref="A16:D16"/>
    <mergeCell ref="E16:H16"/>
    <mergeCell ref="M13:P13"/>
    <mergeCell ref="Q20:T20"/>
    <mergeCell ref="A12:D12"/>
    <mergeCell ref="A20:D20"/>
    <mergeCell ref="E20:H20"/>
    <mergeCell ref="Q17:T17"/>
    <mergeCell ref="M17:P17"/>
    <mergeCell ref="M15:P15"/>
    <mergeCell ref="I14:L14"/>
    <mergeCell ref="A15:D15"/>
    <mergeCell ref="E15:H15"/>
    <mergeCell ref="I15:L15"/>
    <mergeCell ref="E12:H12"/>
    <mergeCell ref="A11:D11"/>
    <mergeCell ref="E11:H11"/>
    <mergeCell ref="E17:H17"/>
    <mergeCell ref="I17:L17"/>
    <mergeCell ref="A17:D17"/>
    <mergeCell ref="I13:L13"/>
    <mergeCell ref="I16:L16"/>
    <mergeCell ref="A8:D8"/>
    <mergeCell ref="A7:D7"/>
    <mergeCell ref="M14:P14"/>
    <mergeCell ref="E5:H5"/>
    <mergeCell ref="I6:L6"/>
    <mergeCell ref="M6:P6"/>
    <mergeCell ref="A6:D6"/>
    <mergeCell ref="I3:L3"/>
    <mergeCell ref="Q3:T3"/>
    <mergeCell ref="M3:P3"/>
    <mergeCell ref="I12:L12"/>
    <mergeCell ref="M12:P12"/>
    <mergeCell ref="I11:L11"/>
    <mergeCell ref="E6:H6"/>
    <mergeCell ref="A13:D13"/>
    <mergeCell ref="A3:D3"/>
    <mergeCell ref="A5:D5"/>
    <mergeCell ref="E3:H3"/>
    <mergeCell ref="E13:H13"/>
    <mergeCell ref="M7:P7"/>
    <mergeCell ref="A2:D2"/>
    <mergeCell ref="A4:D4"/>
    <mergeCell ref="E4:H4"/>
    <mergeCell ref="E2:H2"/>
    <mergeCell ref="A25:D25"/>
    <mergeCell ref="E25:H25"/>
    <mergeCell ref="I25:L25"/>
    <mergeCell ref="Q22:T22"/>
    <mergeCell ref="A21:D21"/>
    <mergeCell ref="E21:H21"/>
    <mergeCell ref="I21:L21"/>
    <mergeCell ref="M21:P21"/>
    <mergeCell ref="I24:L24"/>
    <mergeCell ref="M24:P24"/>
    <mergeCell ref="Q24:T24"/>
    <mergeCell ref="E23:H23"/>
    <mergeCell ref="I23:L23"/>
    <mergeCell ref="Q2:T2"/>
    <mergeCell ref="Q5:T5"/>
    <mergeCell ref="M4:P4"/>
    <mergeCell ref="Q4:T4"/>
    <mergeCell ref="I4:L4"/>
    <mergeCell ref="I2:L2"/>
    <mergeCell ref="I5:L5"/>
    <mergeCell ref="F1:M1"/>
    <mergeCell ref="N1:T1"/>
    <mergeCell ref="Q25:T25"/>
    <mergeCell ref="M23:P23"/>
    <mergeCell ref="M25:P25"/>
    <mergeCell ref="Q23:T23"/>
    <mergeCell ref="I26:L26"/>
    <mergeCell ref="M26:P26"/>
    <mergeCell ref="Q26:T26"/>
    <mergeCell ref="Q16:T16"/>
    <mergeCell ref="I20:L20"/>
    <mergeCell ref="M20:P20"/>
    <mergeCell ref="M16:P16"/>
    <mergeCell ref="Q7:T7"/>
    <mergeCell ref="E8:H8"/>
    <mergeCell ref="I8:L8"/>
    <mergeCell ref="M8:P8"/>
    <mergeCell ref="Q8:T8"/>
    <mergeCell ref="E7:H7"/>
    <mergeCell ref="I7:L7"/>
    <mergeCell ref="Q6:T6"/>
    <mergeCell ref="E26:H26"/>
    <mergeCell ref="M2:P2"/>
    <mergeCell ref="M5:P5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B1" zoomScale="60" workbookViewId="0">
      <selection activeCell="Y39" sqref="Y39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81" t="s">
        <v>213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50"/>
      <c r="AB1" s="52"/>
    </row>
    <row r="2" spans="2:32" s="51" customFormat="1" ht="9.75" customHeight="1" x14ac:dyDescent="0.45">
      <c r="B2" s="282"/>
      <c r="C2" s="283"/>
      <c r="D2" s="283"/>
      <c r="E2" s="283"/>
      <c r="F2" s="283"/>
      <c r="G2" s="283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31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30</v>
      </c>
      <c r="F4" s="66"/>
      <c r="G4" s="66" t="s">
        <v>3</v>
      </c>
      <c r="H4" s="67" t="s">
        <v>30</v>
      </c>
      <c r="I4" s="66"/>
      <c r="J4" s="66" t="s">
        <v>4</v>
      </c>
      <c r="K4" s="67" t="s">
        <v>30</v>
      </c>
      <c r="L4" s="68"/>
      <c r="M4" s="66" t="s">
        <v>4</v>
      </c>
      <c r="N4" s="67" t="s">
        <v>30</v>
      </c>
      <c r="O4" s="66"/>
      <c r="P4" s="66" t="s">
        <v>4</v>
      </c>
      <c r="Q4" s="67" t="s">
        <v>30</v>
      </c>
      <c r="R4" s="66"/>
      <c r="S4" s="69" t="s">
        <v>5</v>
      </c>
      <c r="T4" s="67" t="s">
        <v>30</v>
      </c>
      <c r="U4" s="66"/>
      <c r="V4" s="109" t="s">
        <v>33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/>
      <c r="C5" s="276"/>
      <c r="D5" s="78">
        <f>'2月菜單'!A3</f>
        <v>0</v>
      </c>
      <c r="E5" s="78"/>
      <c r="F5" s="22" t="s">
        <v>16</v>
      </c>
      <c r="G5" s="78">
        <f>'2月菜單'!A4</f>
        <v>0</v>
      </c>
      <c r="H5" s="78"/>
      <c r="I5" s="22" t="s">
        <v>16</v>
      </c>
      <c r="J5" s="78">
        <f>'2月菜單'!A5</f>
        <v>0</v>
      </c>
      <c r="K5" s="78"/>
      <c r="L5" s="22" t="s">
        <v>16</v>
      </c>
      <c r="M5" s="78">
        <f>'2月菜單'!A6</f>
        <v>0</v>
      </c>
      <c r="N5" s="78"/>
      <c r="O5" s="22" t="s">
        <v>16</v>
      </c>
      <c r="P5" s="78">
        <f>'2月菜單'!A7</f>
        <v>0</v>
      </c>
      <c r="Q5" s="78"/>
      <c r="R5" s="22" t="s">
        <v>16</v>
      </c>
      <c r="S5" s="78">
        <f>'2月菜單'!A8</f>
        <v>0</v>
      </c>
      <c r="T5" s="78"/>
      <c r="U5" s="22" t="s">
        <v>16</v>
      </c>
      <c r="V5" s="277"/>
      <c r="W5" s="116" t="s">
        <v>7</v>
      </c>
      <c r="X5" s="117" t="s">
        <v>34</v>
      </c>
      <c r="Y5" s="118">
        <v>0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7.95" customHeight="1" x14ac:dyDescent="0.3">
      <c r="B6" s="80" t="s">
        <v>8</v>
      </c>
      <c r="C6" s="276"/>
      <c r="D6" s="112"/>
      <c r="E6" s="112"/>
      <c r="F6" s="112"/>
      <c r="G6" s="111"/>
      <c r="H6" s="111"/>
      <c r="I6" s="111"/>
      <c r="J6" s="25"/>
      <c r="K6" s="111"/>
      <c r="L6" s="111"/>
      <c r="M6" s="25"/>
      <c r="N6" s="111"/>
      <c r="O6" s="111"/>
      <c r="P6" s="111"/>
      <c r="Q6" s="111"/>
      <c r="R6" s="112"/>
      <c r="S6" s="111"/>
      <c r="T6" s="111"/>
      <c r="U6" s="111"/>
      <c r="V6" s="278"/>
      <c r="W6" s="119"/>
      <c r="X6" s="120" t="s">
        <v>35</v>
      </c>
      <c r="Y6" s="121">
        <v>0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7.95" customHeight="1" x14ac:dyDescent="0.3">
      <c r="B7" s="80"/>
      <c r="C7" s="276"/>
      <c r="D7" s="112"/>
      <c r="E7" s="112"/>
      <c r="F7" s="112"/>
      <c r="G7" s="111"/>
      <c r="H7" s="111"/>
      <c r="I7" s="111"/>
      <c r="J7" s="25"/>
      <c r="K7" s="111"/>
      <c r="L7" s="111"/>
      <c r="M7" s="112"/>
      <c r="N7" s="111"/>
      <c r="O7" s="111"/>
      <c r="P7" s="111"/>
      <c r="Q7" s="111"/>
      <c r="R7" s="111"/>
      <c r="S7" s="25"/>
      <c r="T7" s="111"/>
      <c r="U7" s="111"/>
      <c r="V7" s="278"/>
      <c r="W7" s="122" t="s">
        <v>9</v>
      </c>
      <c r="X7" s="123" t="s">
        <v>36</v>
      </c>
      <c r="Y7" s="121">
        <v>0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7.95" customHeight="1" x14ac:dyDescent="0.3">
      <c r="B8" s="80" t="s">
        <v>10</v>
      </c>
      <c r="C8" s="276"/>
      <c r="D8" s="112"/>
      <c r="E8" s="112"/>
      <c r="F8" s="112"/>
      <c r="G8" s="155"/>
      <c r="H8" s="140"/>
      <c r="I8" s="111"/>
      <c r="J8" s="26"/>
      <c r="K8" s="143"/>
      <c r="L8" s="111"/>
      <c r="M8" s="144"/>
      <c r="N8" s="140"/>
      <c r="O8" s="111"/>
      <c r="P8" s="111"/>
      <c r="Q8" s="140"/>
      <c r="R8" s="111"/>
      <c r="S8" s="111"/>
      <c r="T8" s="146"/>
      <c r="U8" s="111"/>
      <c r="V8" s="278"/>
      <c r="W8" s="119"/>
      <c r="X8" s="123" t="s">
        <v>37</v>
      </c>
      <c r="Y8" s="121">
        <v>0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7.95" customHeight="1" x14ac:dyDescent="0.25">
      <c r="B9" s="280" t="s">
        <v>47</v>
      </c>
      <c r="C9" s="276"/>
      <c r="D9" s="140"/>
      <c r="E9" s="140"/>
      <c r="F9" s="111"/>
      <c r="G9" s="111"/>
      <c r="H9" s="140"/>
      <c r="I9" s="111"/>
      <c r="J9" s="26"/>
      <c r="K9" s="112"/>
      <c r="L9" s="112"/>
      <c r="M9" s="112"/>
      <c r="N9" s="140"/>
      <c r="O9" s="111"/>
      <c r="P9" s="111"/>
      <c r="Q9" s="140"/>
      <c r="R9" s="111"/>
      <c r="S9" s="144"/>
      <c r="T9" s="140"/>
      <c r="U9" s="111"/>
      <c r="V9" s="278"/>
      <c r="W9" s="122" t="s">
        <v>11</v>
      </c>
      <c r="X9" s="123" t="s">
        <v>38</v>
      </c>
      <c r="Y9" s="12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7.95" customHeight="1" x14ac:dyDescent="0.3">
      <c r="B10" s="280"/>
      <c r="C10" s="276"/>
      <c r="D10" s="140"/>
      <c r="E10" s="140"/>
      <c r="F10" s="111"/>
      <c r="G10" s="141"/>
      <c r="H10" s="140"/>
      <c r="I10" s="111"/>
      <c r="J10" s="26"/>
      <c r="K10" s="140"/>
      <c r="L10" s="111"/>
      <c r="M10" s="112"/>
      <c r="N10" s="143"/>
      <c r="O10" s="111"/>
      <c r="P10" s="111"/>
      <c r="Q10" s="140"/>
      <c r="R10" s="111"/>
      <c r="S10" s="144"/>
      <c r="T10" s="140"/>
      <c r="U10" s="111"/>
      <c r="V10" s="278"/>
      <c r="W10" s="119"/>
      <c r="X10" s="124" t="s">
        <v>39</v>
      </c>
      <c r="Y10" s="131">
        <v>0</v>
      </c>
      <c r="Z10" s="61"/>
      <c r="AA10" s="62" t="s">
        <v>29</v>
      </c>
      <c r="AE10" s="62">
        <f>AB10*15</f>
        <v>0</v>
      </c>
    </row>
    <row r="11" spans="2:32" ht="27.95" customHeight="1" x14ac:dyDescent="0.25">
      <c r="B11" s="31" t="s">
        <v>48</v>
      </c>
      <c r="C11" s="85"/>
      <c r="D11" s="111"/>
      <c r="E11" s="140"/>
      <c r="F11" s="111"/>
      <c r="G11" s="111"/>
      <c r="H11" s="140"/>
      <c r="I11" s="111"/>
      <c r="J11" s="111"/>
      <c r="K11" s="140"/>
      <c r="L11" s="140"/>
      <c r="M11" s="154"/>
      <c r="N11" s="145"/>
      <c r="O11" s="25"/>
      <c r="P11" s="111"/>
      <c r="Q11" s="140"/>
      <c r="R11" s="111"/>
      <c r="S11" s="111"/>
      <c r="T11" s="111"/>
      <c r="U11" s="111"/>
      <c r="V11" s="278"/>
      <c r="W11" s="122" t="s">
        <v>12</v>
      </c>
      <c r="X11" s="125"/>
      <c r="Y11" s="121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7.95" customHeight="1" x14ac:dyDescent="0.3">
      <c r="B12" s="113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79"/>
      <c r="W12" s="119">
        <f>W6*4+W8*9+W10*4</f>
        <v>0</v>
      </c>
      <c r="X12" s="127"/>
      <c r="Y12" s="131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7.95" customHeight="1" x14ac:dyDescent="0.3">
      <c r="B13" s="77">
        <v>2</v>
      </c>
      <c r="C13" s="276"/>
      <c r="D13" s="78" t="str">
        <f>'2月菜單'!E3</f>
        <v>地瓜飯</v>
      </c>
      <c r="E13" s="78" t="s">
        <v>15</v>
      </c>
      <c r="F13" s="78"/>
      <c r="G13" s="78" t="str">
        <f>'2月菜單'!E4</f>
        <v>墨西哥炭烤大雞排</v>
      </c>
      <c r="H13" s="78" t="s">
        <v>51</v>
      </c>
      <c r="I13" s="78"/>
      <c r="J13" s="78" t="str">
        <f>'2月菜單'!E5</f>
        <v>成吉思汗蒙古烤肉</v>
      </c>
      <c r="K13" s="78" t="s">
        <v>17</v>
      </c>
      <c r="L13" s="78"/>
      <c r="M13" s="78" t="str">
        <f>'2月菜單'!E6</f>
        <v>脆皮甜心黃金布丁酥(加)(炸)</v>
      </c>
      <c r="N13" s="78" t="s">
        <v>52</v>
      </c>
      <c r="O13" s="78"/>
      <c r="P13" s="78" t="str">
        <f>'2月菜單'!E7</f>
        <v>淺色蔬菜</v>
      </c>
      <c r="Q13" s="78" t="s">
        <v>19</v>
      </c>
      <c r="R13" s="78"/>
      <c r="S13" s="160" t="str">
        <f>'2月菜單'!E8</f>
        <v>筍絲豚骨湯</v>
      </c>
      <c r="T13" s="160" t="s">
        <v>17</v>
      </c>
      <c r="U13" s="78"/>
      <c r="V13" s="277"/>
      <c r="W13" s="116" t="s">
        <v>7</v>
      </c>
      <c r="X13" s="117" t="s">
        <v>34</v>
      </c>
      <c r="Y13" s="118">
        <v>6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7.95" customHeight="1" x14ac:dyDescent="0.3">
      <c r="B14" s="80" t="s">
        <v>8</v>
      </c>
      <c r="C14" s="276"/>
      <c r="D14" s="112" t="s">
        <v>55</v>
      </c>
      <c r="E14" s="112"/>
      <c r="F14" s="112">
        <v>90</v>
      </c>
      <c r="G14" s="112" t="s">
        <v>208</v>
      </c>
      <c r="H14" s="111"/>
      <c r="I14" s="112">
        <v>120</v>
      </c>
      <c r="J14" s="26" t="s">
        <v>91</v>
      </c>
      <c r="K14" s="25"/>
      <c r="L14" s="25">
        <v>30</v>
      </c>
      <c r="M14" s="26" t="s">
        <v>232</v>
      </c>
      <c r="N14" s="26"/>
      <c r="O14" s="110">
        <v>30</v>
      </c>
      <c r="P14" s="26" t="str">
        <f>P13</f>
        <v>淺色蔬菜</v>
      </c>
      <c r="Q14" s="26"/>
      <c r="R14" s="110">
        <v>120</v>
      </c>
      <c r="S14" s="166" t="s">
        <v>187</v>
      </c>
      <c r="T14" s="138"/>
      <c r="U14" s="26">
        <v>35</v>
      </c>
      <c r="V14" s="278"/>
      <c r="W14" s="119">
        <f>Y13*15+Y15*5+Y17*15+Y18*12</f>
        <v>102</v>
      </c>
      <c r="X14" s="120" t="s">
        <v>35</v>
      </c>
      <c r="Y14" s="121">
        <v>2.4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7.95" customHeight="1" x14ac:dyDescent="0.3">
      <c r="B15" s="80">
        <v>11</v>
      </c>
      <c r="C15" s="276"/>
      <c r="D15" s="112" t="s">
        <v>62</v>
      </c>
      <c r="E15" s="112"/>
      <c r="F15" s="112">
        <v>55</v>
      </c>
      <c r="G15" s="112"/>
      <c r="H15" s="112"/>
      <c r="I15" s="112"/>
      <c r="J15" s="26" t="s">
        <v>71</v>
      </c>
      <c r="K15" s="26"/>
      <c r="L15" s="26">
        <v>20</v>
      </c>
      <c r="M15" s="26"/>
      <c r="N15" s="26"/>
      <c r="O15" s="110"/>
      <c r="P15" s="26"/>
      <c r="Q15" s="26"/>
      <c r="R15" s="110"/>
      <c r="S15" s="167" t="s">
        <v>188</v>
      </c>
      <c r="T15" s="138"/>
      <c r="U15" s="26">
        <v>10</v>
      </c>
      <c r="V15" s="278"/>
      <c r="W15" s="122" t="s">
        <v>9</v>
      </c>
      <c r="X15" s="123" t="s">
        <v>36</v>
      </c>
      <c r="Y15" s="121">
        <v>2.4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7.95" customHeight="1" x14ac:dyDescent="0.3">
      <c r="B16" s="80" t="s">
        <v>10</v>
      </c>
      <c r="C16" s="276"/>
      <c r="D16" s="112"/>
      <c r="E16" s="112"/>
      <c r="F16" s="112"/>
      <c r="G16" s="112"/>
      <c r="H16" s="142"/>
      <c r="I16" s="112"/>
      <c r="J16" s="26" t="s">
        <v>96</v>
      </c>
      <c r="K16" s="26"/>
      <c r="L16" s="26">
        <v>5</v>
      </c>
      <c r="M16" s="26"/>
      <c r="N16" s="84"/>
      <c r="O16" s="110"/>
      <c r="P16" s="26"/>
      <c r="Q16" s="84"/>
      <c r="R16" s="110"/>
      <c r="S16" s="162"/>
      <c r="T16" s="138"/>
      <c r="U16" s="26"/>
      <c r="V16" s="278"/>
      <c r="W16" s="119">
        <f>Y14*5+Y16*5+Y18*8</f>
        <v>24.5</v>
      </c>
      <c r="X16" s="123" t="s">
        <v>37</v>
      </c>
      <c r="Y16" s="121">
        <v>2.5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7.95" customHeight="1" x14ac:dyDescent="0.25">
      <c r="B17" s="280" t="s">
        <v>42</v>
      </c>
      <c r="C17" s="276"/>
      <c r="D17" s="25"/>
      <c r="E17" s="25"/>
      <c r="F17" s="25"/>
      <c r="G17" s="112"/>
      <c r="H17" s="142"/>
      <c r="I17" s="112"/>
      <c r="J17" s="26" t="s">
        <v>57</v>
      </c>
      <c r="K17" s="145"/>
      <c r="L17" s="25">
        <v>55</v>
      </c>
      <c r="M17" s="26"/>
      <c r="N17" s="151"/>
      <c r="O17" s="110"/>
      <c r="P17" s="26"/>
      <c r="Q17" s="84"/>
      <c r="R17" s="110"/>
      <c r="S17" s="162"/>
      <c r="T17" s="138"/>
      <c r="U17" s="26"/>
      <c r="V17" s="278"/>
      <c r="W17" s="122" t="s">
        <v>11</v>
      </c>
      <c r="X17" s="123" t="s">
        <v>38</v>
      </c>
      <c r="Y17" s="121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7.95" customHeight="1" x14ac:dyDescent="0.3">
      <c r="B18" s="280"/>
      <c r="C18" s="276"/>
      <c r="D18" s="112"/>
      <c r="E18" s="112"/>
      <c r="F18" s="112"/>
      <c r="G18" s="95"/>
      <c r="H18" s="84"/>
      <c r="I18" s="26"/>
      <c r="J18" s="26"/>
      <c r="K18" s="30"/>
      <c r="L18" s="25"/>
      <c r="M18" s="26"/>
      <c r="N18" s="151"/>
      <c r="O18" s="110"/>
      <c r="P18" s="26"/>
      <c r="Q18" s="84"/>
      <c r="R18" s="110"/>
      <c r="S18" s="200"/>
      <c r="T18" s="201"/>
      <c r="V18" s="278"/>
      <c r="W18" s="119">
        <f>Y13*2+Y14*7+Y18*8</f>
        <v>28.8</v>
      </c>
      <c r="X18" s="124" t="s">
        <v>39</v>
      </c>
      <c r="Y18" s="131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7.95" customHeight="1" x14ac:dyDescent="0.25">
      <c r="B19" s="31" t="s">
        <v>48</v>
      </c>
      <c r="C19" s="85"/>
      <c r="D19" s="112"/>
      <c r="E19" s="112"/>
      <c r="F19" s="112"/>
      <c r="G19" s="26"/>
      <c r="H19" s="84"/>
      <c r="I19" s="26"/>
      <c r="J19" s="26"/>
      <c r="K19" s="84"/>
      <c r="L19" s="26"/>
      <c r="M19" s="26"/>
      <c r="N19" s="84"/>
      <c r="O19" s="26"/>
      <c r="P19" s="26"/>
      <c r="Q19" s="84"/>
      <c r="R19" s="110"/>
      <c r="S19" s="162"/>
      <c r="T19" s="164"/>
      <c r="U19" s="138"/>
      <c r="V19" s="278"/>
      <c r="W19" s="122" t="s">
        <v>12</v>
      </c>
      <c r="X19" s="125"/>
      <c r="Y19" s="121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7.95" customHeight="1" x14ac:dyDescent="0.3">
      <c r="B20" s="113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156"/>
      <c r="N20" s="158"/>
      <c r="O20" s="157"/>
      <c r="P20" s="26"/>
      <c r="Q20" s="84"/>
      <c r="R20" s="110"/>
      <c r="S20" s="163"/>
      <c r="T20" s="165"/>
      <c r="U20" s="138"/>
      <c r="V20" s="279"/>
      <c r="W20" s="119">
        <f>W14*4+W16*9+W18*4</f>
        <v>743.7</v>
      </c>
      <c r="X20" s="127"/>
      <c r="Y20" s="131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7.95" customHeight="1" x14ac:dyDescent="0.3">
      <c r="B21" s="77">
        <v>2</v>
      </c>
      <c r="C21" s="276"/>
      <c r="D21" s="78" t="str">
        <f>'2月菜單'!I3</f>
        <v>寶島白飯</v>
      </c>
      <c r="E21" s="21" t="s">
        <v>15</v>
      </c>
      <c r="F21" s="78"/>
      <c r="G21" s="78" t="str">
        <f>'2月菜單'!I4</f>
        <v>轟炸大卡拉雞腿堡(加)(炸)</v>
      </c>
      <c r="H21" s="78" t="s">
        <v>52</v>
      </c>
      <c r="I21" s="78"/>
      <c r="J21" s="78" t="str">
        <f>'2月菜單'!I5</f>
        <v>饗樂鐵板豬柳(豆)</v>
      </c>
      <c r="K21" s="78" t="s">
        <v>17</v>
      </c>
      <c r="L21" s="78"/>
      <c r="M21" s="78" t="str">
        <f>'2月菜單'!I6</f>
        <v>國宴白菜蝦仁鍋(海)</v>
      </c>
      <c r="N21" s="78" t="s">
        <v>17</v>
      </c>
      <c r="O21" s="78"/>
      <c r="P21" s="78" t="str">
        <f>'2月菜單'!I7</f>
        <v>深色蔬菜</v>
      </c>
      <c r="Q21" s="78" t="s">
        <v>19</v>
      </c>
      <c r="R21" s="78"/>
      <c r="S21" s="161" t="str">
        <f>'2月菜單'!I8</f>
        <v>海芽蛋花湯</v>
      </c>
      <c r="T21" s="161" t="s">
        <v>17</v>
      </c>
      <c r="U21" s="78"/>
      <c r="V21" s="277"/>
      <c r="W21" s="116" t="s">
        <v>7</v>
      </c>
      <c r="X21" s="117" t="s">
        <v>34</v>
      </c>
      <c r="Y21" s="118">
        <v>5.5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76"/>
      <c r="D22" s="112" t="s">
        <v>233</v>
      </c>
      <c r="E22" s="112"/>
      <c r="F22" s="112">
        <v>110</v>
      </c>
      <c r="G22" s="26" t="s">
        <v>237</v>
      </c>
      <c r="H22" s="26"/>
      <c r="I22" s="26">
        <v>60</v>
      </c>
      <c r="J22" s="197" t="s">
        <v>138</v>
      </c>
      <c r="K22" s="197"/>
      <c r="L22" s="197">
        <v>5</v>
      </c>
      <c r="M22" s="25" t="s">
        <v>53</v>
      </c>
      <c r="N22" s="25"/>
      <c r="O22" s="25">
        <v>35</v>
      </c>
      <c r="P22" s="26" t="str">
        <f>P21</f>
        <v>深色蔬菜</v>
      </c>
      <c r="Q22" s="26"/>
      <c r="R22" s="26">
        <v>120</v>
      </c>
      <c r="S22" s="26" t="s">
        <v>235</v>
      </c>
      <c r="T22" s="26"/>
      <c r="U22" s="26">
        <v>2</v>
      </c>
      <c r="V22" s="278"/>
      <c r="W22" s="119">
        <f>Y21*15+Y23*5+Y25*15+Y26*12</f>
        <v>95.5</v>
      </c>
      <c r="X22" s="120" t="s">
        <v>35</v>
      </c>
      <c r="Y22" s="121">
        <v>2.5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7.95" customHeight="1" x14ac:dyDescent="0.3">
      <c r="B23" s="80">
        <v>12</v>
      </c>
      <c r="C23" s="276"/>
      <c r="D23" s="112"/>
      <c r="E23" s="112"/>
      <c r="F23" s="112"/>
      <c r="G23" s="112"/>
      <c r="H23" s="111"/>
      <c r="I23" s="111"/>
      <c r="J23" s="112" t="s">
        <v>58</v>
      </c>
      <c r="K23" s="139"/>
      <c r="L23" s="112">
        <v>40</v>
      </c>
      <c r="M23" s="25" t="s">
        <v>96</v>
      </c>
      <c r="N23" s="25"/>
      <c r="O23" s="25">
        <v>10</v>
      </c>
      <c r="P23" s="26"/>
      <c r="Q23" s="26"/>
      <c r="R23" s="26"/>
      <c r="S23" s="26" t="s">
        <v>236</v>
      </c>
      <c r="T23" s="26"/>
      <c r="U23" s="26">
        <v>10</v>
      </c>
      <c r="V23" s="278"/>
      <c r="W23" s="122" t="s">
        <v>9</v>
      </c>
      <c r="X23" s="123" t="s">
        <v>36</v>
      </c>
      <c r="Y23" s="121">
        <v>2.6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7.95" customHeight="1" x14ac:dyDescent="0.4">
      <c r="B24" s="80" t="s">
        <v>10</v>
      </c>
      <c r="C24" s="276"/>
      <c r="D24" s="112"/>
      <c r="E24" s="112"/>
      <c r="F24" s="112"/>
      <c r="G24" s="144"/>
      <c r="H24" s="112"/>
      <c r="I24" s="112"/>
      <c r="J24" s="112" t="s">
        <v>96</v>
      </c>
      <c r="K24" s="142"/>
      <c r="L24" s="112">
        <v>35</v>
      </c>
      <c r="M24" s="25" t="s">
        <v>145</v>
      </c>
      <c r="N24" s="25"/>
      <c r="O24" s="25">
        <v>10</v>
      </c>
      <c r="P24" s="26"/>
      <c r="Q24" s="84"/>
      <c r="R24" s="26"/>
      <c r="S24" s="26"/>
      <c r="T24" s="84"/>
      <c r="U24" s="26"/>
      <c r="V24" s="278"/>
      <c r="W24" s="119">
        <f>Y22*5+Y24*5+Y26*8</f>
        <v>23.5</v>
      </c>
      <c r="X24" s="123" t="s">
        <v>37</v>
      </c>
      <c r="Y24" s="121">
        <v>2.2000000000000002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7.95" customHeight="1" x14ac:dyDescent="0.25">
      <c r="B25" s="280" t="s">
        <v>44</v>
      </c>
      <c r="C25" s="276"/>
      <c r="D25" s="143"/>
      <c r="E25" s="140"/>
      <c r="F25" s="111"/>
      <c r="G25" s="144"/>
      <c r="H25" s="147"/>
      <c r="I25" s="148"/>
      <c r="J25" s="112" t="s">
        <v>139</v>
      </c>
      <c r="K25" s="112" t="s">
        <v>140</v>
      </c>
      <c r="L25" s="112">
        <v>10</v>
      </c>
      <c r="M25" s="25" t="s">
        <v>142</v>
      </c>
      <c r="N25" s="149"/>
      <c r="O25" s="25">
        <v>10</v>
      </c>
      <c r="P25" s="26"/>
      <c r="Q25" s="84"/>
      <c r="R25" s="26"/>
      <c r="S25" s="26"/>
      <c r="T25" s="84"/>
      <c r="U25" s="26"/>
      <c r="V25" s="278"/>
      <c r="W25" s="122" t="s">
        <v>11</v>
      </c>
      <c r="X25" s="123" t="s">
        <v>38</v>
      </c>
      <c r="Y25" s="121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 x14ac:dyDescent="0.4">
      <c r="B26" s="280"/>
      <c r="C26" s="276"/>
      <c r="D26" s="143"/>
      <c r="E26" s="143"/>
      <c r="F26" s="111"/>
      <c r="G26" s="159"/>
      <c r="H26" s="142"/>
      <c r="I26" s="112"/>
      <c r="J26" s="144"/>
      <c r="K26" s="26"/>
      <c r="L26" s="26"/>
      <c r="M26" s="111" t="s">
        <v>141</v>
      </c>
      <c r="N26" s="139" t="s">
        <v>234</v>
      </c>
      <c r="O26" s="111">
        <v>25</v>
      </c>
      <c r="P26" s="26"/>
      <c r="Q26" s="84"/>
      <c r="R26" s="26"/>
      <c r="S26" s="26"/>
      <c r="T26" s="84"/>
      <c r="U26" s="26"/>
      <c r="V26" s="278"/>
      <c r="W26" s="119">
        <f>Y21*2+Y22*7+Y26*8</f>
        <v>28.5</v>
      </c>
      <c r="X26" s="124" t="s">
        <v>39</v>
      </c>
      <c r="Y26" s="131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 x14ac:dyDescent="0.25">
      <c r="B27" s="31" t="s">
        <v>48</v>
      </c>
      <c r="C27" s="96"/>
      <c r="D27" s="149"/>
      <c r="E27" s="84"/>
      <c r="F27" s="26"/>
      <c r="G27" s="26"/>
      <c r="H27" s="84"/>
      <c r="I27" s="26"/>
      <c r="J27" s="150"/>
      <c r="K27" s="30"/>
      <c r="L27" s="25"/>
      <c r="M27" s="26"/>
      <c r="N27" s="30"/>
      <c r="O27" s="26"/>
      <c r="P27" s="26"/>
      <c r="Q27" s="84"/>
      <c r="R27" s="26"/>
      <c r="S27" s="26"/>
      <c r="T27" s="26"/>
      <c r="U27" s="26"/>
      <c r="V27" s="278"/>
      <c r="W27" s="122" t="s">
        <v>12</v>
      </c>
      <c r="X27" s="125"/>
      <c r="Y27" s="121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7.95" customHeight="1" thickBot="1" x14ac:dyDescent="0.45">
      <c r="B28" s="114"/>
      <c r="C28" s="97"/>
      <c r="D28" s="112"/>
      <c r="E28" s="112"/>
      <c r="F28" s="112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79"/>
      <c r="W28" s="119">
        <f>W22*4+W24*9+W26*4</f>
        <v>707.5</v>
      </c>
      <c r="X28" s="127"/>
      <c r="Y28" s="131"/>
      <c r="Z28" s="88"/>
      <c r="AB28" s="98"/>
      <c r="AC28" s="99">
        <f>AC27*4/AF27</f>
        <v>0.16041467739735374</v>
      </c>
      <c r="AD28" s="99">
        <f>AD27*9/AF27</f>
        <v>0.28850088664575091</v>
      </c>
      <c r="AE28" s="99">
        <f>AE27*4/AF27</f>
        <v>0.55108443595689538</v>
      </c>
    </row>
    <row r="29" spans="2:32" s="79" customFormat="1" ht="27.95" customHeight="1" x14ac:dyDescent="0.3">
      <c r="B29" s="77">
        <v>2</v>
      </c>
      <c r="C29" s="276"/>
      <c r="D29" s="78" t="str">
        <f>'2月菜單'!M3</f>
        <v>糙米飯</v>
      </c>
      <c r="E29" s="78" t="s">
        <v>15</v>
      </c>
      <c r="F29" s="78"/>
      <c r="G29" s="78" t="str">
        <f>'2月菜單'!M4</f>
        <v>柚香烤肉醬豬排</v>
      </c>
      <c r="H29" s="78" t="s">
        <v>51</v>
      </c>
      <c r="I29" s="78"/>
      <c r="J29" s="78" t="str">
        <f>'2月菜單'!M5</f>
        <v>正宗古早味冬瓜燒雞</v>
      </c>
      <c r="K29" s="78" t="s">
        <v>17</v>
      </c>
      <c r="L29" s="78"/>
      <c r="M29" s="78" t="str">
        <f>'2月菜單'!M6</f>
        <v>熱銷手工麻婆蒸蛋</v>
      </c>
      <c r="N29" s="78" t="s">
        <v>15</v>
      </c>
      <c r="O29" s="78"/>
      <c r="P29" s="78" t="str">
        <f>'2月菜單'!M7</f>
        <v>淺色蔬菜</v>
      </c>
      <c r="Q29" s="78" t="s">
        <v>19</v>
      </c>
      <c r="R29" s="78"/>
      <c r="S29" s="78" t="str">
        <f>'2月菜單'!M8</f>
        <v>薑絲豆腐湯(豆)</v>
      </c>
      <c r="T29" s="78" t="s">
        <v>17</v>
      </c>
      <c r="U29" s="78"/>
      <c r="V29" s="277"/>
      <c r="W29" s="116" t="s">
        <v>7</v>
      </c>
      <c r="X29" s="117" t="s">
        <v>34</v>
      </c>
      <c r="Y29" s="118">
        <v>6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7.95" customHeight="1" x14ac:dyDescent="0.3">
      <c r="B30" s="80" t="s">
        <v>8</v>
      </c>
      <c r="C30" s="276"/>
      <c r="D30" s="25" t="s">
        <v>55</v>
      </c>
      <c r="E30" s="25"/>
      <c r="F30" s="25">
        <v>65</v>
      </c>
      <c r="G30" s="112" t="s">
        <v>80</v>
      </c>
      <c r="H30" s="112"/>
      <c r="I30" s="112">
        <v>50</v>
      </c>
      <c r="J30" s="111" t="s">
        <v>67</v>
      </c>
      <c r="K30" s="111"/>
      <c r="L30" s="111">
        <v>50</v>
      </c>
      <c r="M30" s="26" t="s">
        <v>238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6" t="s">
        <v>151</v>
      </c>
      <c r="T30" s="26"/>
      <c r="U30" s="26">
        <v>2</v>
      </c>
      <c r="V30" s="278"/>
      <c r="W30" s="119">
        <f>Y29*15+Y31*5+Y33*15+Y34*12</f>
        <v>100.5</v>
      </c>
      <c r="X30" s="120" t="s">
        <v>35</v>
      </c>
      <c r="Y30" s="121">
        <v>2.7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7.95" customHeight="1" x14ac:dyDescent="0.3">
      <c r="B31" s="80">
        <v>13</v>
      </c>
      <c r="C31" s="276"/>
      <c r="D31" s="25" t="s">
        <v>143</v>
      </c>
      <c r="E31" s="25"/>
      <c r="F31" s="26">
        <v>45</v>
      </c>
      <c r="G31" s="112"/>
      <c r="H31" s="111"/>
      <c r="I31" s="111"/>
      <c r="J31" s="112" t="s">
        <v>81</v>
      </c>
      <c r="K31" s="143"/>
      <c r="L31" s="111">
        <v>30</v>
      </c>
      <c r="M31" s="26" t="s">
        <v>201</v>
      </c>
      <c r="N31" s="26"/>
      <c r="O31" s="26">
        <v>40</v>
      </c>
      <c r="P31" s="26"/>
      <c r="Q31" s="26"/>
      <c r="R31" s="26"/>
      <c r="S31" s="26" t="s">
        <v>56</v>
      </c>
      <c r="T31" s="26"/>
      <c r="U31" s="26">
        <v>40</v>
      </c>
      <c r="V31" s="278"/>
      <c r="W31" s="122" t="s">
        <v>9</v>
      </c>
      <c r="X31" s="123" t="s">
        <v>36</v>
      </c>
      <c r="Y31" s="121">
        <v>2.1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7.95" customHeight="1" x14ac:dyDescent="0.3">
      <c r="B32" s="80" t="s">
        <v>144</v>
      </c>
      <c r="C32" s="276"/>
      <c r="D32" s="25"/>
      <c r="E32" s="30"/>
      <c r="F32" s="26"/>
      <c r="G32" s="111"/>
      <c r="H32" s="111"/>
      <c r="I32" s="111"/>
      <c r="J32" s="26" t="s">
        <v>72</v>
      </c>
      <c r="K32" s="139"/>
      <c r="L32" s="112">
        <v>10</v>
      </c>
      <c r="M32" s="26" t="s">
        <v>78</v>
      </c>
      <c r="N32" s="26"/>
      <c r="O32" s="26">
        <v>5</v>
      </c>
      <c r="P32" s="26"/>
      <c r="Q32" s="84"/>
      <c r="R32" s="26"/>
      <c r="S32" s="26"/>
      <c r="T32" s="84"/>
      <c r="U32" s="26"/>
      <c r="V32" s="278"/>
      <c r="W32" s="119">
        <f>Y30*5+Y32*5+Y34*8</f>
        <v>25</v>
      </c>
      <c r="X32" s="123" t="s">
        <v>37</v>
      </c>
      <c r="Y32" s="121">
        <v>2.2999999999999998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7.95" customHeight="1" x14ac:dyDescent="0.25">
      <c r="B33" s="280" t="s">
        <v>45</v>
      </c>
      <c r="C33" s="276"/>
      <c r="D33" s="25"/>
      <c r="E33" s="145"/>
      <c r="F33" s="26"/>
      <c r="G33" s="111"/>
      <c r="H33" s="111"/>
      <c r="I33" s="111"/>
      <c r="J33" s="112"/>
      <c r="K33" s="139"/>
      <c r="L33" s="112"/>
      <c r="M33" s="111"/>
      <c r="N33" s="139"/>
      <c r="O33" s="111"/>
      <c r="P33" s="26"/>
      <c r="Q33" s="84"/>
      <c r="R33" s="26"/>
      <c r="S33" s="150"/>
      <c r="T33" s="25"/>
      <c r="U33" s="25"/>
      <c r="V33" s="278"/>
      <c r="W33" s="122" t="s">
        <v>11</v>
      </c>
      <c r="X33" s="123" t="s">
        <v>38</v>
      </c>
      <c r="Y33" s="121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7.95" customHeight="1" x14ac:dyDescent="0.3">
      <c r="B34" s="280"/>
      <c r="C34" s="276"/>
      <c r="D34" s="25"/>
      <c r="E34" s="30"/>
      <c r="F34" s="26"/>
      <c r="G34" s="111"/>
      <c r="H34" s="140"/>
      <c r="I34" s="111"/>
      <c r="J34" s="26"/>
      <c r="K34" s="149"/>
      <c r="L34" s="26"/>
      <c r="M34" s="144"/>
      <c r="N34" s="139"/>
      <c r="O34" s="111"/>
      <c r="P34" s="26"/>
      <c r="Q34" s="84"/>
      <c r="R34" s="26"/>
      <c r="S34" s="150"/>
      <c r="T34" s="30"/>
      <c r="U34" s="25"/>
      <c r="V34" s="278"/>
      <c r="W34" s="119">
        <f>Y29*2+Y30*7+Y34*8</f>
        <v>30.900000000000002</v>
      </c>
      <c r="X34" s="124" t="s">
        <v>39</v>
      </c>
      <c r="Y34" s="131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7.95" customHeight="1" x14ac:dyDescent="0.25">
      <c r="B35" s="31" t="s">
        <v>48</v>
      </c>
      <c r="C35" s="85"/>
      <c r="D35" s="84"/>
      <c r="E35" s="84"/>
      <c r="F35" s="26"/>
      <c r="G35" s="111"/>
      <c r="H35" s="140"/>
      <c r="I35" s="111"/>
      <c r="J35" s="150"/>
      <c r="K35" s="139"/>
      <c r="L35" s="112"/>
      <c r="M35" s="111"/>
      <c r="N35" s="140"/>
      <c r="O35" s="111"/>
      <c r="P35" s="26"/>
      <c r="Q35" s="84"/>
      <c r="R35" s="26"/>
      <c r="S35" s="25"/>
      <c r="T35" s="25"/>
      <c r="U35" s="25"/>
      <c r="V35" s="278"/>
      <c r="W35" s="122" t="s">
        <v>12</v>
      </c>
      <c r="X35" s="125"/>
      <c r="Y35" s="121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7.95" customHeight="1" x14ac:dyDescent="0.3">
      <c r="B36" s="113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79"/>
      <c r="W36" s="119">
        <f>W30*4+W32*9+W34*4</f>
        <v>750.6</v>
      </c>
      <c r="X36" s="126"/>
      <c r="Y36" s="131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7.95" customHeight="1" x14ac:dyDescent="0.3">
      <c r="B37" s="77">
        <v>2</v>
      </c>
      <c r="C37" s="276"/>
      <c r="D37" s="78" t="str">
        <f>'2月菜單'!Q3</f>
        <v>海陸雙拼什錦炒烏龍(海)</v>
      </c>
      <c r="E37" s="78" t="s">
        <v>18</v>
      </c>
      <c r="F37" s="78"/>
      <c r="G37" s="78" t="str">
        <f>'2月菜單'!Q4</f>
        <v>霸氣無敵烤大雞腿</v>
      </c>
      <c r="H37" s="78" t="s">
        <v>51</v>
      </c>
      <c r="I37" s="78"/>
      <c r="J37" s="78" t="str">
        <f>'2月菜單'!Q5</f>
        <v>秘製銷魂食神滷味(豆)</v>
      </c>
      <c r="K37" s="78" t="s">
        <v>49</v>
      </c>
      <c r="L37" s="78"/>
      <c r="M37" s="78" t="str">
        <f>'2月菜單'!Q6</f>
        <v>香烤蔥花捲(冷主)</v>
      </c>
      <c r="N37" s="78" t="s">
        <v>51</v>
      </c>
      <c r="O37" s="78"/>
      <c r="P37" s="78" t="str">
        <f>'2月菜單'!Q7</f>
        <v>深色蔬菜</v>
      </c>
      <c r="Q37" s="78" t="s">
        <v>19</v>
      </c>
      <c r="R37" s="78"/>
      <c r="S37" s="78" t="str">
        <f>'2月菜單'!Q8</f>
        <v>暖心八寶五彩湯圓燒仙草(冷主)</v>
      </c>
      <c r="T37" s="78" t="s">
        <v>17</v>
      </c>
      <c r="U37" s="78"/>
      <c r="V37" s="277"/>
      <c r="W37" s="116" t="s">
        <v>7</v>
      </c>
      <c r="X37" s="117" t="s">
        <v>34</v>
      </c>
      <c r="Y37" s="136">
        <v>6.3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7.95" customHeight="1" x14ac:dyDescent="0.3">
      <c r="B38" s="80" t="s">
        <v>8</v>
      </c>
      <c r="C38" s="276"/>
      <c r="D38" s="112" t="s">
        <v>146</v>
      </c>
      <c r="E38" s="112"/>
      <c r="F38" s="112">
        <v>250</v>
      </c>
      <c r="G38" s="112" t="s">
        <v>86</v>
      </c>
      <c r="H38" s="112"/>
      <c r="I38" s="112">
        <v>100</v>
      </c>
      <c r="J38" s="26" t="s">
        <v>149</v>
      </c>
      <c r="K38" s="26"/>
      <c r="L38" s="26">
        <v>30</v>
      </c>
      <c r="M38" s="25" t="s">
        <v>242</v>
      </c>
      <c r="N38" s="25"/>
      <c r="O38" s="25">
        <v>40</v>
      </c>
      <c r="P38" s="26" t="str">
        <f>P37</f>
        <v>深色蔬菜</v>
      </c>
      <c r="Q38" s="26"/>
      <c r="R38" s="26">
        <v>120</v>
      </c>
      <c r="S38" s="26" t="s">
        <v>243</v>
      </c>
      <c r="T38" s="26"/>
      <c r="U38" s="26">
        <v>10</v>
      </c>
      <c r="V38" s="278"/>
      <c r="W38" s="119">
        <f>Y37*15+Y39*5+Y41*15+Y42*12</f>
        <v>106</v>
      </c>
      <c r="X38" s="120" t="s">
        <v>35</v>
      </c>
      <c r="Y38" s="128">
        <v>2.6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7.95" customHeight="1" x14ac:dyDescent="0.3">
      <c r="B39" s="80">
        <v>14</v>
      </c>
      <c r="C39" s="276"/>
      <c r="D39" s="112" t="s">
        <v>57</v>
      </c>
      <c r="E39" s="112"/>
      <c r="F39" s="112">
        <v>35</v>
      </c>
      <c r="G39" s="112"/>
      <c r="H39" s="111"/>
      <c r="I39" s="111"/>
      <c r="J39" s="26" t="s">
        <v>239</v>
      </c>
      <c r="K39" s="26" t="s">
        <v>140</v>
      </c>
      <c r="L39" s="26">
        <v>15</v>
      </c>
      <c r="M39" s="26"/>
      <c r="N39" s="25"/>
      <c r="O39" s="25"/>
      <c r="P39" s="26"/>
      <c r="Q39" s="26"/>
      <c r="R39" s="26"/>
      <c r="S39" s="26" t="s">
        <v>244</v>
      </c>
      <c r="T39" s="149"/>
      <c r="U39" s="26">
        <v>5</v>
      </c>
      <c r="V39" s="278"/>
      <c r="W39" s="122" t="s">
        <v>9</v>
      </c>
      <c r="X39" s="123" t="s">
        <v>36</v>
      </c>
      <c r="Y39" s="128">
        <v>2.2999999999999998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7.95" customHeight="1" x14ac:dyDescent="0.3">
      <c r="B40" s="80" t="s">
        <v>10</v>
      </c>
      <c r="C40" s="276"/>
      <c r="D40" s="112" t="s">
        <v>96</v>
      </c>
      <c r="E40" s="112"/>
      <c r="F40" s="112">
        <v>10</v>
      </c>
      <c r="G40" s="111"/>
      <c r="H40" s="111"/>
      <c r="I40" s="111"/>
      <c r="J40" s="25" t="s">
        <v>240</v>
      </c>
      <c r="K40" s="25"/>
      <c r="L40" s="25">
        <v>10</v>
      </c>
      <c r="M40" s="26"/>
      <c r="N40" s="30"/>
      <c r="O40" s="25"/>
      <c r="P40" s="26"/>
      <c r="Q40" s="84"/>
      <c r="R40" s="26"/>
      <c r="S40" s="26" t="s">
        <v>245</v>
      </c>
      <c r="T40" s="26"/>
      <c r="U40" s="26">
        <v>5</v>
      </c>
      <c r="V40" s="278"/>
      <c r="W40" s="119">
        <f>Y38*5+Y40*5+Y42*8</f>
        <v>24</v>
      </c>
      <c r="X40" s="123" t="s">
        <v>37</v>
      </c>
      <c r="Y40" s="128">
        <v>2.2000000000000002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7.95" customHeight="1" x14ac:dyDescent="0.25">
      <c r="B41" s="280" t="s">
        <v>46</v>
      </c>
      <c r="C41" s="276"/>
      <c r="D41" s="143" t="s">
        <v>189</v>
      </c>
      <c r="E41" s="140"/>
      <c r="F41" s="111">
        <v>10</v>
      </c>
      <c r="G41" s="111"/>
      <c r="H41" s="111"/>
      <c r="I41" s="111"/>
      <c r="J41" s="25" t="s">
        <v>241</v>
      </c>
      <c r="K41" s="145"/>
      <c r="L41" s="25">
        <v>10</v>
      </c>
      <c r="M41" s="111"/>
      <c r="N41" s="139"/>
      <c r="O41" s="111"/>
      <c r="P41" s="26"/>
      <c r="Q41" s="84"/>
      <c r="R41" s="26"/>
      <c r="S41" s="110" t="s">
        <v>246</v>
      </c>
      <c r="T41" s="198"/>
      <c r="U41" s="138">
        <v>5</v>
      </c>
      <c r="V41" s="278"/>
      <c r="W41" s="122" t="s">
        <v>11</v>
      </c>
      <c r="X41" s="123" t="s">
        <v>38</v>
      </c>
      <c r="Y41" s="128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7.95" customHeight="1" x14ac:dyDescent="0.3">
      <c r="B42" s="280"/>
      <c r="C42" s="276"/>
      <c r="D42" s="143" t="s">
        <v>65</v>
      </c>
      <c r="E42" s="143"/>
      <c r="F42" s="111">
        <v>10</v>
      </c>
      <c r="G42" s="111"/>
      <c r="H42" s="140"/>
      <c r="I42" s="111"/>
      <c r="J42" s="25" t="s">
        <v>96</v>
      </c>
      <c r="K42" s="30"/>
      <c r="L42" s="26">
        <v>10</v>
      </c>
      <c r="M42" s="111"/>
      <c r="N42" s="139"/>
      <c r="O42" s="111"/>
      <c r="P42" s="26"/>
      <c r="Q42" s="84"/>
      <c r="R42" s="26"/>
      <c r="S42" s="26"/>
      <c r="T42" s="84"/>
      <c r="U42" s="26"/>
      <c r="V42" s="278"/>
      <c r="W42" s="119">
        <f>Y37*2+Y38*7+Y42*8</f>
        <v>30.799999999999997</v>
      </c>
      <c r="X42" s="124" t="s">
        <v>39</v>
      </c>
      <c r="Y42" s="128">
        <v>0</v>
      </c>
      <c r="Z42" s="61"/>
      <c r="AA42" s="62" t="s">
        <v>29</v>
      </c>
      <c r="AE42" s="62">
        <f>AB42*15</f>
        <v>0</v>
      </c>
    </row>
    <row r="43" spans="2:32" ht="27.95" customHeight="1" x14ac:dyDescent="0.25">
      <c r="B43" s="31" t="s">
        <v>48</v>
      </c>
      <c r="C43" s="85"/>
      <c r="D43" s="149" t="s">
        <v>190</v>
      </c>
      <c r="E43" s="84" t="s">
        <v>147</v>
      </c>
      <c r="F43" s="26">
        <v>25</v>
      </c>
      <c r="G43" s="111"/>
      <c r="H43" s="140"/>
      <c r="I43" s="111"/>
      <c r="J43" s="150"/>
      <c r="K43" s="139"/>
      <c r="L43" s="112"/>
      <c r="M43" s="111"/>
      <c r="N43" s="140"/>
      <c r="O43" s="111"/>
      <c r="P43" s="26"/>
      <c r="Q43" s="84"/>
      <c r="R43" s="26"/>
      <c r="S43" s="26"/>
      <c r="T43" s="84"/>
      <c r="U43" s="26"/>
      <c r="V43" s="278"/>
      <c r="W43" s="122" t="s">
        <v>12</v>
      </c>
      <c r="X43" s="125"/>
      <c r="Y43" s="128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7.95" customHeight="1" thickBot="1" x14ac:dyDescent="0.35">
      <c r="B44" s="115"/>
      <c r="C44" s="86"/>
      <c r="D44" s="112"/>
      <c r="E44" s="112"/>
      <c r="F44" s="112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79"/>
      <c r="W44" s="129">
        <f>W38*4+W40*9+W42*4</f>
        <v>763.2</v>
      </c>
      <c r="X44" s="130"/>
      <c r="Y44" s="137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103"/>
      <c r="AB45" s="89"/>
    </row>
    <row r="46" spans="2:32" x14ac:dyDescent="0.25">
      <c r="B46" s="89"/>
      <c r="C46" s="94"/>
      <c r="D46" s="285"/>
      <c r="E46" s="285"/>
      <c r="F46" s="286"/>
      <c r="G46" s="286"/>
      <c r="H46" s="104"/>
      <c r="K46" s="104"/>
      <c r="N46" s="104"/>
      <c r="Q46" s="104"/>
      <c r="T46" s="104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zoomScale="60" workbookViewId="0">
      <selection activeCell="Y39" sqref="Y39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81" t="s">
        <v>214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50"/>
      <c r="AB1" s="52"/>
    </row>
    <row r="2" spans="2:32" s="51" customFormat="1" ht="13.5" customHeight="1" x14ac:dyDescent="0.45">
      <c r="B2" s="282"/>
      <c r="C2" s="283"/>
      <c r="D2" s="283"/>
      <c r="E2" s="283"/>
      <c r="F2" s="283"/>
      <c r="G2" s="283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 x14ac:dyDescent="0.45">
      <c r="B3" s="108" t="s">
        <v>31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30</v>
      </c>
      <c r="F4" s="66"/>
      <c r="G4" s="66" t="s">
        <v>3</v>
      </c>
      <c r="H4" s="67" t="s">
        <v>30</v>
      </c>
      <c r="I4" s="66"/>
      <c r="J4" s="66" t="s">
        <v>4</v>
      </c>
      <c r="K4" s="67" t="s">
        <v>30</v>
      </c>
      <c r="L4" s="68"/>
      <c r="M4" s="66" t="s">
        <v>4</v>
      </c>
      <c r="N4" s="67" t="s">
        <v>30</v>
      </c>
      <c r="O4" s="66"/>
      <c r="P4" s="66" t="s">
        <v>4</v>
      </c>
      <c r="Q4" s="67" t="s">
        <v>30</v>
      </c>
      <c r="R4" s="66"/>
      <c r="S4" s="69" t="s">
        <v>5</v>
      </c>
      <c r="T4" s="67" t="s">
        <v>30</v>
      </c>
      <c r="U4" s="66"/>
      <c r="V4" s="109" t="s">
        <v>33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2</v>
      </c>
      <c r="C5" s="276"/>
      <c r="D5" s="78" t="str">
        <f>'2月菜單'!A12</f>
        <v>寶島白飯+醬燒小肉包(冷主)</v>
      </c>
      <c r="E5" s="78" t="s">
        <v>40</v>
      </c>
      <c r="F5" s="22" t="s">
        <v>16</v>
      </c>
      <c r="G5" s="78" t="str">
        <f>'2月菜單'!A13</f>
        <v>法式菲力雞排(加)</v>
      </c>
      <c r="H5" s="78" t="s">
        <v>17</v>
      </c>
      <c r="I5" s="22" t="s">
        <v>16</v>
      </c>
      <c r="J5" s="78" t="str">
        <f>'2月菜單'!A14</f>
        <v>麻婆拌飯豆腐(豆)</v>
      </c>
      <c r="K5" s="78" t="s">
        <v>17</v>
      </c>
      <c r="L5" s="22" t="s">
        <v>16</v>
      </c>
      <c r="M5" s="78" t="str">
        <f>'2月菜單'!A15</f>
        <v>快炒竹筍炒肉絲</v>
      </c>
      <c r="N5" s="152" t="s">
        <v>18</v>
      </c>
      <c r="O5" s="185" t="s">
        <v>16</v>
      </c>
      <c r="P5" s="160" t="str">
        <f>'2月菜單'!A16</f>
        <v>深色蔬菜</v>
      </c>
      <c r="Q5" s="160" t="s">
        <v>19</v>
      </c>
      <c r="R5" s="185" t="s">
        <v>16</v>
      </c>
      <c r="S5" s="160" t="str">
        <f>'2月菜單'!A17</f>
        <v>蘿蔔排骨湯</v>
      </c>
      <c r="T5" s="78" t="s">
        <v>17</v>
      </c>
      <c r="U5" s="22" t="s">
        <v>16</v>
      </c>
      <c r="V5" s="277"/>
      <c r="W5" s="116" t="s">
        <v>7</v>
      </c>
      <c r="X5" s="117" t="s">
        <v>34</v>
      </c>
      <c r="Y5" s="118">
        <v>6.5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7.95" customHeight="1" x14ac:dyDescent="0.3">
      <c r="B6" s="80" t="s">
        <v>8</v>
      </c>
      <c r="C6" s="276"/>
      <c r="D6" s="112" t="s">
        <v>55</v>
      </c>
      <c r="E6" s="112"/>
      <c r="F6" s="112">
        <v>110</v>
      </c>
      <c r="G6" s="26" t="s">
        <v>155</v>
      </c>
      <c r="H6" s="112"/>
      <c r="I6" s="112">
        <v>60</v>
      </c>
      <c r="J6" s="25" t="s">
        <v>56</v>
      </c>
      <c r="K6" s="111"/>
      <c r="L6" s="111">
        <v>30</v>
      </c>
      <c r="M6" s="25" t="s">
        <v>82</v>
      </c>
      <c r="N6" s="181"/>
      <c r="O6" s="188">
        <v>40</v>
      </c>
      <c r="P6" s="193" t="str">
        <f>P5</f>
        <v>深色蔬菜</v>
      </c>
      <c r="Q6" s="193"/>
      <c r="R6" s="193">
        <v>120</v>
      </c>
      <c r="S6" s="26" t="s">
        <v>149</v>
      </c>
      <c r="T6" s="26"/>
      <c r="U6" s="26">
        <v>40</v>
      </c>
      <c r="V6" s="278"/>
      <c r="W6" s="119">
        <f>Y5*15+Y7*5+Y9*15+Y10*12</f>
        <v>110</v>
      </c>
      <c r="X6" s="120" t="s">
        <v>35</v>
      </c>
      <c r="Y6" s="121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7.95" customHeight="1" x14ac:dyDescent="0.3">
      <c r="B7" s="80">
        <v>17</v>
      </c>
      <c r="C7" s="276"/>
      <c r="D7" s="112"/>
      <c r="E7" s="112"/>
      <c r="F7" s="112"/>
      <c r="G7" s="112"/>
      <c r="H7" s="112"/>
      <c r="I7" s="112"/>
      <c r="J7" s="25" t="s">
        <v>58</v>
      </c>
      <c r="K7" s="111"/>
      <c r="L7" s="111">
        <v>25</v>
      </c>
      <c r="M7" s="25" t="s">
        <v>150</v>
      </c>
      <c r="N7" s="182"/>
      <c r="O7" s="189">
        <v>10</v>
      </c>
      <c r="P7" s="194"/>
      <c r="Q7" s="195"/>
      <c r="R7" s="194"/>
      <c r="S7" s="26" t="s">
        <v>152</v>
      </c>
      <c r="T7" s="26"/>
      <c r="U7" s="26">
        <v>10</v>
      </c>
      <c r="V7" s="278"/>
      <c r="W7" s="122" t="s">
        <v>9</v>
      </c>
      <c r="X7" s="123" t="s">
        <v>36</v>
      </c>
      <c r="Y7" s="121">
        <v>2.5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7.95" customHeight="1" x14ac:dyDescent="0.3">
      <c r="B8" s="80" t="s">
        <v>10</v>
      </c>
      <c r="C8" s="276"/>
      <c r="D8" s="112"/>
      <c r="E8" s="112"/>
      <c r="F8" s="112"/>
      <c r="G8" s="26"/>
      <c r="H8" s="112"/>
      <c r="I8" s="112"/>
      <c r="J8" s="112" t="s">
        <v>78</v>
      </c>
      <c r="K8" s="112"/>
      <c r="L8" s="111">
        <v>5</v>
      </c>
      <c r="M8" s="26" t="s">
        <v>153</v>
      </c>
      <c r="N8" s="182"/>
      <c r="O8" s="189">
        <v>15</v>
      </c>
      <c r="P8" s="194"/>
      <c r="Q8" s="194"/>
      <c r="R8" s="194"/>
      <c r="S8" s="26"/>
      <c r="T8" s="26"/>
      <c r="U8" s="26"/>
      <c r="V8" s="278"/>
      <c r="W8" s="119">
        <f>Y6*5+Y8*5+Y10*8</f>
        <v>24</v>
      </c>
      <c r="X8" s="123" t="s">
        <v>37</v>
      </c>
      <c r="Y8" s="121">
        <v>2.2000000000000002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7.95" customHeight="1" x14ac:dyDescent="0.25">
      <c r="B9" s="280" t="s">
        <v>47</v>
      </c>
      <c r="C9" s="276"/>
      <c r="D9" s="112"/>
      <c r="E9" s="112"/>
      <c r="F9" s="112"/>
      <c r="G9" s="172"/>
      <c r="H9" s="142"/>
      <c r="I9" s="112"/>
      <c r="J9" s="26" t="s">
        <v>66</v>
      </c>
      <c r="K9" s="112"/>
      <c r="L9" s="112">
        <v>10</v>
      </c>
      <c r="M9" s="26" t="s">
        <v>154</v>
      </c>
      <c r="N9" s="110"/>
      <c r="O9" s="190">
        <v>5</v>
      </c>
      <c r="P9" s="191"/>
      <c r="Q9" s="191"/>
      <c r="R9" s="191"/>
      <c r="S9" s="26"/>
      <c r="T9" s="84"/>
      <c r="U9" s="26"/>
      <c r="V9" s="278"/>
      <c r="W9" s="122" t="s">
        <v>11</v>
      </c>
      <c r="X9" s="123" t="s">
        <v>38</v>
      </c>
      <c r="Y9" s="12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7.95" customHeight="1" x14ac:dyDescent="0.3">
      <c r="B10" s="280"/>
      <c r="C10" s="276"/>
      <c r="D10" s="112" t="s">
        <v>247</v>
      </c>
      <c r="E10" s="112"/>
      <c r="F10" s="112">
        <v>30</v>
      </c>
      <c r="G10" s="144"/>
      <c r="H10" s="142"/>
      <c r="I10" s="112"/>
      <c r="J10" s="26"/>
      <c r="K10" s="26"/>
      <c r="L10" s="26"/>
      <c r="M10" s="150"/>
      <c r="N10" s="183"/>
      <c r="O10" s="191"/>
      <c r="P10" s="191"/>
      <c r="Q10" s="191"/>
      <c r="R10" s="191"/>
      <c r="S10" s="187"/>
      <c r="T10" s="169"/>
      <c r="U10" s="26"/>
      <c r="V10" s="278"/>
      <c r="W10" s="119">
        <f>Y5*2+Y6*7+Y10*8</f>
        <v>31.2</v>
      </c>
      <c r="X10" s="124" t="s">
        <v>39</v>
      </c>
      <c r="Y10" s="121">
        <v>0</v>
      </c>
      <c r="Z10" s="61"/>
      <c r="AA10" s="62" t="s">
        <v>29</v>
      </c>
      <c r="AE10" s="62">
        <f>AB10*15</f>
        <v>0</v>
      </c>
    </row>
    <row r="11" spans="2:32" ht="27.95" customHeight="1" x14ac:dyDescent="0.25">
      <c r="B11" s="31" t="s">
        <v>43</v>
      </c>
      <c r="C11" s="85"/>
      <c r="D11" s="112"/>
      <c r="E11" s="142"/>
      <c r="F11" s="112"/>
      <c r="G11" s="112"/>
      <c r="H11" s="142"/>
      <c r="I11" s="112"/>
      <c r="J11" s="26"/>
      <c r="K11" s="84"/>
      <c r="L11" s="26"/>
      <c r="M11" s="150"/>
      <c r="N11" s="184"/>
      <c r="O11" s="191"/>
      <c r="P11" s="191"/>
      <c r="Q11" s="191"/>
      <c r="R11" s="191"/>
      <c r="S11" s="187"/>
      <c r="T11" s="169"/>
      <c r="U11" s="26"/>
      <c r="V11" s="278"/>
      <c r="W11" s="122" t="s">
        <v>12</v>
      </c>
      <c r="X11" s="125"/>
      <c r="Y11" s="121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7.95" customHeight="1" x14ac:dyDescent="0.3">
      <c r="B12" s="113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183"/>
      <c r="O12" s="192"/>
      <c r="P12" s="192"/>
      <c r="Q12" s="196"/>
      <c r="R12" s="192"/>
      <c r="S12" s="163"/>
      <c r="T12" s="169"/>
      <c r="U12" s="26"/>
      <c r="V12" s="279"/>
      <c r="W12" s="119">
        <f>W6*4+W8*9+W10*4</f>
        <v>780.8</v>
      </c>
      <c r="X12" s="127"/>
      <c r="Y12" s="121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7.95" customHeight="1" x14ac:dyDescent="0.3">
      <c r="B13" s="77">
        <v>2</v>
      </c>
      <c r="C13" s="276"/>
      <c r="D13" s="78" t="str">
        <f>'2月菜單'!E12</f>
        <v>地瓜飯</v>
      </c>
      <c r="E13" s="78" t="s">
        <v>15</v>
      </c>
      <c r="F13" s="78"/>
      <c r="G13" s="78" t="str">
        <f>'2月菜單'!E13</f>
        <v>椒鹽虱目魚柳(海)(炸)-申請用</v>
      </c>
      <c r="H13" s="78" t="s">
        <v>52</v>
      </c>
      <c r="I13" s="78"/>
      <c r="J13" s="78" t="str">
        <f>'2月菜單'!E14</f>
        <v>泰式濃郁蘑菇醬燒雞</v>
      </c>
      <c r="K13" s="78" t="s">
        <v>17</v>
      </c>
      <c r="L13" s="78"/>
      <c r="M13" s="152" t="str">
        <f>'2月菜單'!E15</f>
        <v>什錦花椰佐蝦仁(海)</v>
      </c>
      <c r="N13" s="152" t="s">
        <v>17</v>
      </c>
      <c r="O13" s="186"/>
      <c r="P13" s="161" t="str">
        <f>'2月菜單'!E16</f>
        <v>淺色蔬菜</v>
      </c>
      <c r="Q13" s="161" t="s">
        <v>19</v>
      </c>
      <c r="R13" s="161"/>
      <c r="S13" s="161" t="str">
        <f>'2月菜單'!E17</f>
        <v>酸辣湯(豆)(芡)+產履豆奶</v>
      </c>
      <c r="T13" s="78" t="s">
        <v>17</v>
      </c>
      <c r="U13" s="78"/>
      <c r="V13" s="277" t="s">
        <v>249</v>
      </c>
      <c r="W13" s="116" t="s">
        <v>7</v>
      </c>
      <c r="X13" s="117" t="s">
        <v>34</v>
      </c>
      <c r="Y13" s="118">
        <v>5.7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7.95" customHeight="1" x14ac:dyDescent="0.3">
      <c r="B14" s="80" t="s">
        <v>8</v>
      </c>
      <c r="C14" s="276"/>
      <c r="D14" s="112" t="s">
        <v>55</v>
      </c>
      <c r="E14" s="112"/>
      <c r="F14" s="112">
        <v>85</v>
      </c>
      <c r="G14" s="26" t="s">
        <v>248</v>
      </c>
      <c r="H14" s="26"/>
      <c r="I14" s="26">
        <v>50</v>
      </c>
      <c r="J14" s="25" t="s">
        <v>81</v>
      </c>
      <c r="K14" s="25"/>
      <c r="L14" s="25">
        <v>15</v>
      </c>
      <c r="M14" s="26" t="s">
        <v>191</v>
      </c>
      <c r="N14" s="26"/>
      <c r="O14" s="26">
        <v>40</v>
      </c>
      <c r="P14" s="26" t="str">
        <f>P13</f>
        <v>淺色蔬菜</v>
      </c>
      <c r="Q14" s="26"/>
      <c r="R14" s="26">
        <v>120</v>
      </c>
      <c r="S14" s="112" t="s">
        <v>83</v>
      </c>
      <c r="T14" s="112"/>
      <c r="U14" s="112">
        <v>20</v>
      </c>
      <c r="V14" s="278"/>
      <c r="W14" s="119">
        <f>Y13*15+Y15*5+Y17*15+Y18*12</f>
        <v>99</v>
      </c>
      <c r="X14" s="120" t="s">
        <v>35</v>
      </c>
      <c r="Y14" s="121">
        <v>2.5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7.95" customHeight="1" x14ac:dyDescent="0.3">
      <c r="B15" s="80">
        <v>18</v>
      </c>
      <c r="C15" s="276"/>
      <c r="D15" s="112" t="s">
        <v>62</v>
      </c>
      <c r="E15" s="112"/>
      <c r="F15" s="112">
        <v>55</v>
      </c>
      <c r="G15" s="26"/>
      <c r="H15" s="26"/>
      <c r="I15" s="26"/>
      <c r="J15" s="25" t="s">
        <v>60</v>
      </c>
      <c r="K15" s="25"/>
      <c r="L15" s="25">
        <v>15</v>
      </c>
      <c r="M15" s="25" t="s">
        <v>192</v>
      </c>
      <c r="N15" s="145"/>
      <c r="O15" s="25">
        <v>20</v>
      </c>
      <c r="P15" s="26"/>
      <c r="Q15" s="26"/>
      <c r="R15" s="26"/>
      <c r="S15" s="26" t="s">
        <v>82</v>
      </c>
      <c r="T15" s="112"/>
      <c r="U15" s="112">
        <v>10</v>
      </c>
      <c r="V15" s="278"/>
      <c r="W15" s="122" t="s">
        <v>9</v>
      </c>
      <c r="X15" s="123" t="s">
        <v>36</v>
      </c>
      <c r="Y15" s="121">
        <v>2.7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7.95" customHeight="1" x14ac:dyDescent="0.3">
      <c r="B16" s="80" t="s">
        <v>10</v>
      </c>
      <c r="C16" s="276"/>
      <c r="D16" s="112"/>
      <c r="E16" s="112"/>
      <c r="F16" s="112"/>
      <c r="G16" s="26"/>
      <c r="H16" s="84"/>
      <c r="I16" s="26"/>
      <c r="J16" s="26" t="s">
        <v>58</v>
      </c>
      <c r="K16" s="26"/>
      <c r="L16" s="25">
        <v>20</v>
      </c>
      <c r="M16" s="25" t="s">
        <v>193</v>
      </c>
      <c r="N16" s="145"/>
      <c r="O16" s="25">
        <v>10</v>
      </c>
      <c r="P16" s="26"/>
      <c r="Q16" s="84"/>
      <c r="R16" s="26"/>
      <c r="S16" s="112" t="s">
        <v>59</v>
      </c>
      <c r="T16" s="142"/>
      <c r="U16" s="112">
        <v>10</v>
      </c>
      <c r="V16" s="278"/>
      <c r="W16" s="119">
        <f>Y14*5+Y16*5+Y18*8</f>
        <v>23.5</v>
      </c>
      <c r="X16" s="123" t="s">
        <v>37</v>
      </c>
      <c r="Y16" s="121">
        <v>2.2000000000000002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2" ht="27.95" customHeight="1" x14ac:dyDescent="0.25">
      <c r="B17" s="280" t="s">
        <v>42</v>
      </c>
      <c r="C17" s="276"/>
      <c r="D17" s="25"/>
      <c r="E17" s="25"/>
      <c r="F17" s="25"/>
      <c r="G17" s="111"/>
      <c r="H17" s="140"/>
      <c r="I17" s="111"/>
      <c r="J17" s="26" t="s">
        <v>96</v>
      </c>
      <c r="K17" s="26"/>
      <c r="L17" s="26">
        <v>25</v>
      </c>
      <c r="M17" s="25" t="s">
        <v>141</v>
      </c>
      <c r="N17" s="145"/>
      <c r="O17" s="25">
        <v>25</v>
      </c>
      <c r="P17" s="26"/>
      <c r="Q17" s="84"/>
      <c r="R17" s="26"/>
      <c r="S17" s="26" t="s">
        <v>65</v>
      </c>
      <c r="T17" s="142"/>
      <c r="U17" s="112">
        <v>10</v>
      </c>
      <c r="V17" s="278"/>
      <c r="W17" s="122" t="s">
        <v>11</v>
      </c>
      <c r="X17" s="123" t="s">
        <v>38</v>
      </c>
      <c r="Y17" s="121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7.95" customHeight="1" x14ac:dyDescent="0.3">
      <c r="B18" s="280"/>
      <c r="C18" s="276"/>
      <c r="D18" s="84"/>
      <c r="E18" s="84"/>
      <c r="F18" s="26"/>
      <c r="G18" s="26"/>
      <c r="H18" s="84"/>
      <c r="I18" s="26"/>
      <c r="J18" s="26"/>
      <c r="K18" s="84"/>
      <c r="L18" s="26"/>
      <c r="M18" s="26"/>
      <c r="N18" s="84"/>
      <c r="O18" s="26"/>
      <c r="P18" s="26"/>
      <c r="Q18" s="84"/>
      <c r="R18" s="26"/>
      <c r="S18" s="26" t="s">
        <v>85</v>
      </c>
      <c r="T18" s="142"/>
      <c r="U18" s="112">
        <v>10</v>
      </c>
      <c r="V18" s="278"/>
      <c r="W18" s="119">
        <f>Y14*7+Y13*2+Y18*8</f>
        <v>28.9</v>
      </c>
      <c r="X18" s="124" t="s">
        <v>39</v>
      </c>
      <c r="Y18" s="121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7.95" customHeight="1" x14ac:dyDescent="0.25">
      <c r="B19" s="31" t="s">
        <v>43</v>
      </c>
      <c r="C19" s="85"/>
      <c r="D19" s="84"/>
      <c r="E19" s="84"/>
      <c r="F19" s="26"/>
      <c r="G19" s="26"/>
      <c r="H19" s="84"/>
      <c r="I19" s="26"/>
      <c r="J19" s="150"/>
      <c r="K19" s="84"/>
      <c r="L19" s="26"/>
      <c r="M19" s="26"/>
      <c r="N19" s="84"/>
      <c r="O19" s="26"/>
      <c r="P19" s="26"/>
      <c r="Q19" s="84"/>
      <c r="R19" s="26"/>
      <c r="S19" s="112" t="s">
        <v>61</v>
      </c>
      <c r="T19" s="142"/>
      <c r="U19" s="112">
        <v>10</v>
      </c>
      <c r="V19" s="278"/>
      <c r="W19" s="122" t="s">
        <v>12</v>
      </c>
      <c r="X19" s="125"/>
      <c r="Y19" s="121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2" ht="27.95" customHeight="1" x14ac:dyDescent="0.3">
      <c r="B20" s="113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79"/>
      <c r="W20" s="119">
        <f>W14*4+W16*9+W18*4</f>
        <v>723.1</v>
      </c>
      <c r="X20" s="127"/>
      <c r="Y20" s="121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2" s="79" customFormat="1" ht="27.95" customHeight="1" x14ac:dyDescent="0.3">
      <c r="B21" s="77">
        <v>2</v>
      </c>
      <c r="C21" s="276"/>
      <c r="D21" s="78" t="str">
        <f>'2月菜單'!I12</f>
        <v>寶島白飯</v>
      </c>
      <c r="E21" s="21" t="s">
        <v>15</v>
      </c>
      <c r="F21" s="78"/>
      <c r="G21" s="78" t="str">
        <f>'2月菜單'!I13</f>
        <v>超人氣煙燻炭烤大雞排</v>
      </c>
      <c r="H21" s="152" t="s">
        <v>68</v>
      </c>
      <c r="I21" s="78"/>
      <c r="J21" s="78" t="str">
        <f>'2月菜單'!I14</f>
        <v>椒鹽爆炒黑輪條(加)</v>
      </c>
      <c r="K21" s="78" t="s">
        <v>17</v>
      </c>
      <c r="L21" s="78"/>
      <c r="M21" s="152" t="str">
        <f>'2月菜單'!I15</f>
        <v>將軍大王茶香蛋蛋</v>
      </c>
      <c r="N21" s="152" t="s">
        <v>17</v>
      </c>
      <c r="O21" s="152"/>
      <c r="P21" s="78" t="str">
        <f>'2月菜單'!I16</f>
        <v>深色蔬菜</v>
      </c>
      <c r="Q21" s="78" t="s">
        <v>19</v>
      </c>
      <c r="R21" s="78"/>
      <c r="S21" s="78" t="str">
        <f>'2月菜單'!I17</f>
        <v>竹筍排骨湯</v>
      </c>
      <c r="T21" s="78" t="s">
        <v>17</v>
      </c>
      <c r="U21" s="78"/>
      <c r="V21" s="277"/>
      <c r="W21" s="116" t="s">
        <v>7</v>
      </c>
      <c r="X21" s="117" t="s">
        <v>34</v>
      </c>
      <c r="Y21" s="132">
        <v>6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76"/>
      <c r="D22" s="112" t="s">
        <v>233</v>
      </c>
      <c r="E22" s="112"/>
      <c r="F22" s="112">
        <v>110</v>
      </c>
      <c r="G22" s="26" t="s">
        <v>79</v>
      </c>
      <c r="H22" s="26"/>
      <c r="I22" s="26">
        <v>120</v>
      </c>
      <c r="J22" s="25" t="s">
        <v>195</v>
      </c>
      <c r="K22" s="25" t="s">
        <v>137</v>
      </c>
      <c r="L22" s="25">
        <v>35</v>
      </c>
      <c r="M22" s="111" t="s">
        <v>157</v>
      </c>
      <c r="N22" s="111"/>
      <c r="O22" s="111">
        <v>40</v>
      </c>
      <c r="P22" s="26" t="str">
        <f>P21</f>
        <v>深色蔬菜</v>
      </c>
      <c r="Q22" s="26"/>
      <c r="R22" s="26">
        <v>120</v>
      </c>
      <c r="S22" s="26" t="s">
        <v>82</v>
      </c>
      <c r="T22" s="112"/>
      <c r="U22" s="112">
        <v>40</v>
      </c>
      <c r="V22" s="278"/>
      <c r="W22" s="119">
        <f>Y21*15+Y23*5+Y25*15+Y26*12</f>
        <v>102.5</v>
      </c>
      <c r="X22" s="120" t="s">
        <v>35</v>
      </c>
      <c r="Y22" s="133">
        <v>2.6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7.95" customHeight="1" x14ac:dyDescent="0.3">
      <c r="B23" s="80">
        <v>19</v>
      </c>
      <c r="C23" s="276"/>
      <c r="D23" s="112"/>
      <c r="E23" s="112"/>
      <c r="F23" s="112"/>
      <c r="G23" s="26"/>
      <c r="H23" s="26"/>
      <c r="I23" s="26"/>
      <c r="J23" s="25" t="s">
        <v>196</v>
      </c>
      <c r="K23" s="25"/>
      <c r="L23" s="25">
        <v>45</v>
      </c>
      <c r="M23" s="112"/>
      <c r="N23" s="111"/>
      <c r="O23" s="111"/>
      <c r="P23" s="26"/>
      <c r="Q23" s="26"/>
      <c r="R23" s="26"/>
      <c r="S23" s="26" t="s">
        <v>84</v>
      </c>
      <c r="T23" s="112"/>
      <c r="U23" s="112">
        <v>5</v>
      </c>
      <c r="V23" s="278"/>
      <c r="W23" s="122" t="s">
        <v>9</v>
      </c>
      <c r="X23" s="123" t="s">
        <v>36</v>
      </c>
      <c r="Y23" s="133">
        <v>2.5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2" s="90" customFormat="1" ht="27.95" customHeight="1" x14ac:dyDescent="0.4">
      <c r="B24" s="80" t="s">
        <v>10</v>
      </c>
      <c r="C24" s="276"/>
      <c r="D24" s="112"/>
      <c r="E24" s="112"/>
      <c r="F24" s="112"/>
      <c r="G24" s="150"/>
      <c r="H24" s="84"/>
      <c r="I24" s="26"/>
      <c r="J24" s="25" t="s">
        <v>197</v>
      </c>
      <c r="K24" s="25"/>
      <c r="L24" s="25">
        <v>40</v>
      </c>
      <c r="M24" s="112"/>
      <c r="N24" s="140"/>
      <c r="O24" s="111"/>
      <c r="P24" s="26"/>
      <c r="Q24" s="84"/>
      <c r="R24" s="26"/>
      <c r="S24" s="26"/>
      <c r="T24" s="84"/>
      <c r="U24" s="26"/>
      <c r="V24" s="278"/>
      <c r="W24" s="119">
        <f>Y22*8+Y24*5+Y26*8</f>
        <v>31.8</v>
      </c>
      <c r="X24" s="123" t="s">
        <v>37</v>
      </c>
      <c r="Y24" s="133">
        <v>2.2000000000000002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7.95" customHeight="1" x14ac:dyDescent="0.25">
      <c r="B25" s="280" t="s">
        <v>44</v>
      </c>
      <c r="C25" s="276"/>
      <c r="D25" s="112"/>
      <c r="E25" s="112"/>
      <c r="F25" s="112"/>
      <c r="G25" s="26"/>
      <c r="H25" s="84"/>
      <c r="I25" s="26"/>
      <c r="J25" s="25"/>
      <c r="K25" s="149"/>
      <c r="L25" s="25"/>
      <c r="M25" s="111"/>
      <c r="N25" s="140"/>
      <c r="O25" s="111"/>
      <c r="P25" s="26"/>
      <c r="Q25" s="84"/>
      <c r="R25" s="26"/>
      <c r="S25" s="26"/>
      <c r="T25" s="84"/>
      <c r="U25" s="26"/>
      <c r="V25" s="278"/>
      <c r="W25" s="122" t="s">
        <v>11</v>
      </c>
      <c r="X25" s="123" t="s">
        <v>38</v>
      </c>
      <c r="Y25" s="133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 x14ac:dyDescent="0.4">
      <c r="B26" s="280"/>
      <c r="C26" s="276"/>
      <c r="D26" s="112"/>
      <c r="E26" s="112"/>
      <c r="F26" s="112"/>
      <c r="G26" s="95"/>
      <c r="H26" s="84"/>
      <c r="I26" s="26"/>
      <c r="J26" s="111"/>
      <c r="K26" s="139"/>
      <c r="L26" s="111"/>
      <c r="M26" s="26"/>
      <c r="N26" s="145"/>
      <c r="O26" s="26"/>
      <c r="P26" s="26"/>
      <c r="Q26" s="84"/>
      <c r="R26" s="26"/>
      <c r="S26" s="26"/>
      <c r="T26" s="84"/>
      <c r="U26" s="26"/>
      <c r="V26" s="278"/>
      <c r="W26" s="119">
        <f>Y21*2+Y22*7+Y26*8</f>
        <v>30.2</v>
      </c>
      <c r="X26" s="124" t="s">
        <v>39</v>
      </c>
      <c r="Y26" s="133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 x14ac:dyDescent="0.25">
      <c r="B27" s="31" t="s">
        <v>43</v>
      </c>
      <c r="C27" s="96"/>
      <c r="D27" s="112"/>
      <c r="E27" s="112"/>
      <c r="F27" s="112"/>
      <c r="G27" s="26"/>
      <c r="H27" s="145"/>
      <c r="I27" s="25"/>
      <c r="J27" s="26"/>
      <c r="K27" s="84"/>
      <c r="L27" s="26"/>
      <c r="M27" s="26"/>
      <c r="N27" s="84"/>
      <c r="O27" s="26"/>
      <c r="P27" s="26"/>
      <c r="Q27" s="84"/>
      <c r="R27" s="26"/>
      <c r="S27" s="150"/>
      <c r="T27" s="84"/>
      <c r="U27" s="26"/>
      <c r="V27" s="278"/>
      <c r="W27" s="122" t="s">
        <v>12</v>
      </c>
      <c r="X27" s="125"/>
      <c r="Y27" s="133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2" s="90" customFormat="1" ht="27.95" customHeight="1" thickBot="1" x14ac:dyDescent="0.45">
      <c r="B28" s="114"/>
      <c r="C28" s="97"/>
      <c r="D28" s="30"/>
      <c r="E28" s="30"/>
      <c r="F28" s="25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79"/>
      <c r="W28" s="134">
        <f>W22*4+W24*9+W26*4</f>
        <v>817</v>
      </c>
      <c r="X28" s="130"/>
      <c r="Y28" s="135"/>
      <c r="Z28" s="88"/>
      <c r="AB28" s="98"/>
      <c r="AC28" s="99">
        <f>AC27*4/AF27</f>
        <v>0.15817029484706532</v>
      </c>
      <c r="AD28" s="99">
        <f>AD27*9/AF27</f>
        <v>0.28520253513364563</v>
      </c>
      <c r="AE28" s="99">
        <f>AE27*4/AF27</f>
        <v>0.55662717001928907</v>
      </c>
    </row>
    <row r="29" spans="2:32" s="79" customFormat="1" ht="27.95" customHeight="1" x14ac:dyDescent="0.3">
      <c r="B29" s="77">
        <v>2</v>
      </c>
      <c r="C29" s="276"/>
      <c r="D29" s="160" t="str">
        <f>'2月菜單'!M12</f>
        <v>紫米飯</v>
      </c>
      <c r="E29" s="78" t="s">
        <v>15</v>
      </c>
      <c r="F29" s="78"/>
      <c r="G29" s="78" t="str">
        <f>'2月菜單'!M13</f>
        <v>銷魂焦糖蜜燒燉肉(醃)</v>
      </c>
      <c r="H29" s="78" t="s">
        <v>17</v>
      </c>
      <c r="I29" s="78"/>
      <c r="J29" s="78" t="str">
        <f>'2月菜單'!M14</f>
        <v>酥炸鹽酥雞佐地瓜條(炸)</v>
      </c>
      <c r="K29" s="78" t="s">
        <v>52</v>
      </c>
      <c r="L29" s="78"/>
      <c r="M29" s="78" t="str">
        <f>'2月菜單'!M15</f>
        <v>祖傳家常魯細腐(豆)</v>
      </c>
      <c r="N29" s="78" t="s">
        <v>198</v>
      </c>
      <c r="O29" s="78"/>
      <c r="P29" s="78" t="str">
        <f>'2月菜單'!M16</f>
        <v>淺色蔬菜</v>
      </c>
      <c r="Q29" s="78" t="s">
        <v>19</v>
      </c>
      <c r="R29" s="78"/>
      <c r="S29" s="78" t="str">
        <f>'2月菜單'!M17</f>
        <v>玉米蛋花湯</v>
      </c>
      <c r="T29" s="78" t="s">
        <v>17</v>
      </c>
      <c r="U29" s="78"/>
      <c r="V29" s="277"/>
      <c r="W29" s="116" t="s">
        <v>7</v>
      </c>
      <c r="X29" s="117" t="s">
        <v>34</v>
      </c>
      <c r="Y29" s="118">
        <v>6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7.95" customHeight="1" x14ac:dyDescent="0.3">
      <c r="B30" s="80" t="s">
        <v>8</v>
      </c>
      <c r="C30" s="287"/>
      <c r="D30" s="26" t="s">
        <v>55</v>
      </c>
      <c r="E30" s="26"/>
      <c r="F30" s="26">
        <v>65</v>
      </c>
      <c r="G30" s="26" t="s">
        <v>87</v>
      </c>
      <c r="H30" s="26"/>
      <c r="I30" s="26">
        <v>35</v>
      </c>
      <c r="J30" s="26" t="s">
        <v>81</v>
      </c>
      <c r="K30" s="173"/>
      <c r="L30" s="166">
        <v>30</v>
      </c>
      <c r="M30" s="26" t="s">
        <v>200</v>
      </c>
      <c r="N30" s="26"/>
      <c r="O30" s="26">
        <v>40</v>
      </c>
      <c r="P30" s="26" t="str">
        <f>P29</f>
        <v>淺色蔬菜</v>
      </c>
      <c r="Q30" s="26"/>
      <c r="R30" s="26">
        <v>120</v>
      </c>
      <c r="S30" s="26" t="s">
        <v>64</v>
      </c>
      <c r="T30" s="26"/>
      <c r="U30" s="26">
        <v>20</v>
      </c>
      <c r="V30" s="278"/>
      <c r="W30" s="119">
        <f>Y29*15+Y31*5+Y33*15+Y34*12</f>
        <v>99.5</v>
      </c>
      <c r="X30" s="120" t="s">
        <v>35</v>
      </c>
      <c r="Y30" s="121">
        <v>2.6</v>
      </c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2" ht="27.95" customHeight="1" x14ac:dyDescent="0.3">
      <c r="B31" s="80">
        <v>20</v>
      </c>
      <c r="C31" s="287"/>
      <c r="D31" s="26" t="s">
        <v>77</v>
      </c>
      <c r="E31" s="26"/>
      <c r="F31" s="26">
        <v>45</v>
      </c>
      <c r="G31" s="26" t="s">
        <v>158</v>
      </c>
      <c r="H31" s="26" t="s">
        <v>159</v>
      </c>
      <c r="I31" s="26">
        <v>65</v>
      </c>
      <c r="J31" s="26" t="s">
        <v>199</v>
      </c>
      <c r="K31" s="173"/>
      <c r="L31" s="162">
        <v>35</v>
      </c>
      <c r="M31" s="25"/>
      <c r="N31" s="145"/>
      <c r="O31" s="25"/>
      <c r="P31" s="26"/>
      <c r="Q31" s="26"/>
      <c r="R31" s="26"/>
      <c r="S31" s="26" t="s">
        <v>164</v>
      </c>
      <c r="T31" s="26"/>
      <c r="U31" s="26">
        <v>15</v>
      </c>
      <c r="V31" s="278"/>
      <c r="W31" s="122" t="s">
        <v>9</v>
      </c>
      <c r="X31" s="123" t="s">
        <v>36</v>
      </c>
      <c r="Y31" s="121">
        <v>1.9</v>
      </c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</row>
    <row r="32" spans="2:32" ht="27.95" customHeight="1" x14ac:dyDescent="0.4">
      <c r="B32" s="80" t="s">
        <v>10</v>
      </c>
      <c r="C32" s="287"/>
      <c r="D32" s="26"/>
      <c r="E32" s="84"/>
      <c r="F32" s="26"/>
      <c r="G32" s="150"/>
      <c r="H32" s="84"/>
      <c r="I32" s="26"/>
      <c r="J32" s="26"/>
      <c r="K32" s="174"/>
      <c r="L32" s="175"/>
      <c r="M32" s="25"/>
      <c r="N32" s="145"/>
      <c r="O32" s="25"/>
      <c r="P32" s="26"/>
      <c r="Q32" s="84"/>
      <c r="R32" s="26"/>
      <c r="S32" s="26"/>
      <c r="T32" s="84"/>
      <c r="U32" s="26"/>
      <c r="V32" s="278"/>
      <c r="W32" s="119">
        <f>Y30*5+Y32*5+Y34*8</f>
        <v>24</v>
      </c>
      <c r="X32" s="123" t="s">
        <v>37</v>
      </c>
      <c r="Y32" s="121">
        <v>2.2000000000000002</v>
      </c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</row>
    <row r="33" spans="2:32" ht="27.95" customHeight="1" x14ac:dyDescent="0.25">
      <c r="B33" s="280" t="s">
        <v>45</v>
      </c>
      <c r="C33" s="287"/>
      <c r="D33" s="25"/>
      <c r="E33" s="30"/>
      <c r="F33" s="25"/>
      <c r="G33" s="150"/>
      <c r="H33" s="84"/>
      <c r="I33" s="26"/>
      <c r="J33" s="150"/>
      <c r="K33" s="84"/>
      <c r="L33" s="26"/>
      <c r="M33" s="25"/>
      <c r="N33" s="145"/>
      <c r="O33" s="25"/>
      <c r="P33" s="26"/>
      <c r="Q33" s="84"/>
      <c r="R33" s="26"/>
      <c r="S33" s="26"/>
      <c r="T33" s="84"/>
      <c r="U33" s="26"/>
      <c r="V33" s="278"/>
      <c r="W33" s="122" t="s">
        <v>11</v>
      </c>
      <c r="X33" s="123" t="s">
        <v>38</v>
      </c>
      <c r="Y33" s="121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7.95" customHeight="1" x14ac:dyDescent="0.3">
      <c r="B34" s="280"/>
      <c r="C34" s="287"/>
      <c r="D34" s="30"/>
      <c r="E34" s="30"/>
      <c r="F34" s="25"/>
      <c r="G34" s="26"/>
      <c r="H34" s="84"/>
      <c r="I34" s="26"/>
      <c r="J34" s="150"/>
      <c r="K34" s="84"/>
      <c r="L34" s="26"/>
      <c r="M34" s="150"/>
      <c r="N34" s="84"/>
      <c r="O34" s="26"/>
      <c r="P34" s="26"/>
      <c r="Q34" s="84"/>
      <c r="R34" s="26"/>
      <c r="S34" s="26"/>
      <c r="T34" s="84"/>
      <c r="U34" s="26"/>
      <c r="V34" s="278"/>
      <c r="W34" s="119">
        <f>Y29*2+Y30*7+Y34*8</f>
        <v>30.2</v>
      </c>
      <c r="X34" s="124" t="s">
        <v>39</v>
      </c>
      <c r="Y34" s="131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7.95" customHeight="1" x14ac:dyDescent="0.25">
      <c r="B35" s="31" t="s">
        <v>43</v>
      </c>
      <c r="C35" s="170"/>
      <c r="D35" s="84"/>
      <c r="E35" s="84"/>
      <c r="F35" s="26"/>
      <c r="G35" s="26"/>
      <c r="H35" s="84"/>
      <c r="I35" s="26"/>
      <c r="J35" s="176"/>
      <c r="K35" s="84"/>
      <c r="L35" s="26"/>
      <c r="M35" s="26"/>
      <c r="N35" s="84"/>
      <c r="O35" s="26"/>
      <c r="P35" s="26"/>
      <c r="Q35" s="84"/>
      <c r="R35" s="26"/>
      <c r="S35" s="26"/>
      <c r="T35" s="84"/>
      <c r="U35" s="26"/>
      <c r="V35" s="278"/>
      <c r="W35" s="122" t="s">
        <v>12</v>
      </c>
      <c r="X35" s="125"/>
      <c r="Y35" s="121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2" ht="27.95" customHeight="1" x14ac:dyDescent="0.3">
      <c r="B36" s="113"/>
      <c r="C36" s="61"/>
      <c r="D36" s="168"/>
      <c r="E36" s="169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50"/>
      <c r="T36" s="84"/>
      <c r="U36" s="26"/>
      <c r="V36" s="279"/>
      <c r="W36" s="119">
        <f>W30*4+W32*9+W34*4</f>
        <v>734.8</v>
      </c>
      <c r="X36" s="126"/>
      <c r="Y36" s="131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2" s="79" customFormat="1" ht="27.95" customHeight="1" x14ac:dyDescent="0.3">
      <c r="B37" s="77">
        <v>2</v>
      </c>
      <c r="C37" s="276"/>
      <c r="D37" s="161" t="str">
        <f>'2月菜單'!Q12</f>
        <v>熱銷懷舊霸氣麻香糯米飯</v>
      </c>
      <c r="E37" s="78" t="s">
        <v>15</v>
      </c>
      <c r="F37" s="78"/>
      <c r="G37" s="78" t="str">
        <f>'2月菜單'!Q13</f>
        <v>茄汁醬燒烤豬排</v>
      </c>
      <c r="H37" s="78" t="s">
        <v>17</v>
      </c>
      <c r="I37" s="78"/>
      <c r="J37" s="78" t="str">
        <f>'2月菜單'!Q14</f>
        <v>御廚經典麻辣燙(豆)</v>
      </c>
      <c r="K37" s="78" t="s">
        <v>17</v>
      </c>
      <c r="L37" s="78"/>
      <c r="M37" s="78" t="str">
        <f>'2月菜單'!Q15</f>
        <v>濃郁雞蛋雙色牛奶捲(冷主)</v>
      </c>
      <c r="N37" s="78" t="s">
        <v>15</v>
      </c>
      <c r="O37" s="78"/>
      <c r="P37" s="78" t="str">
        <f>'2月菜單'!Q16</f>
        <v>深色蔬菜</v>
      </c>
      <c r="Q37" s="78" t="s">
        <v>19</v>
      </c>
      <c r="R37" s="78"/>
      <c r="S37" s="78" t="str">
        <f>'2月菜單'!Q17</f>
        <v>冬瓜豚骨湯</v>
      </c>
      <c r="T37" s="78" t="s">
        <v>17</v>
      </c>
      <c r="U37" s="78"/>
      <c r="V37" s="277"/>
      <c r="W37" s="116" t="s">
        <v>7</v>
      </c>
      <c r="X37" s="117" t="s">
        <v>34</v>
      </c>
      <c r="Y37" s="136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7.95" customHeight="1" x14ac:dyDescent="0.3">
      <c r="B38" s="80" t="s">
        <v>8</v>
      </c>
      <c r="C38" s="276"/>
      <c r="D38" s="26" t="s">
        <v>160</v>
      </c>
      <c r="E38" s="26"/>
      <c r="F38" s="26">
        <v>100</v>
      </c>
      <c r="G38" s="112" t="s">
        <v>80</v>
      </c>
      <c r="H38" s="112"/>
      <c r="I38" s="112">
        <v>50</v>
      </c>
      <c r="J38" s="26" t="s">
        <v>91</v>
      </c>
      <c r="K38" s="26"/>
      <c r="L38" s="110">
        <v>20</v>
      </c>
      <c r="M38" s="26" t="s">
        <v>250</v>
      </c>
      <c r="N38" s="26"/>
      <c r="O38" s="110">
        <v>30</v>
      </c>
      <c r="P38" s="166" t="str">
        <f>P37</f>
        <v>深色蔬菜</v>
      </c>
      <c r="Q38" s="138"/>
      <c r="R38" s="26">
        <v>120</v>
      </c>
      <c r="S38" s="171" t="s">
        <v>67</v>
      </c>
      <c r="T38" s="26"/>
      <c r="U38" s="26">
        <v>40</v>
      </c>
      <c r="V38" s="278"/>
      <c r="W38" s="119">
        <f>Y37*15+Y39*5+Y41*15+Y42*12</f>
        <v>101.5</v>
      </c>
      <c r="X38" s="120" t="s">
        <v>35</v>
      </c>
      <c r="Y38" s="128">
        <v>2.4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7.95" customHeight="1" x14ac:dyDescent="0.3">
      <c r="B39" s="80">
        <v>21</v>
      </c>
      <c r="C39" s="276"/>
      <c r="D39" s="26" t="s">
        <v>142</v>
      </c>
      <c r="E39" s="26"/>
      <c r="F39" s="26">
        <v>20</v>
      </c>
      <c r="G39" s="112"/>
      <c r="H39" s="111"/>
      <c r="I39" s="111"/>
      <c r="J39" s="26" t="s">
        <v>88</v>
      </c>
      <c r="K39" s="26"/>
      <c r="L39" s="110">
        <v>15</v>
      </c>
      <c r="M39" s="26"/>
      <c r="N39" s="26"/>
      <c r="O39" s="110"/>
      <c r="P39" s="162"/>
      <c r="Q39" s="169"/>
      <c r="R39" s="26"/>
      <c r="S39" s="26" t="s">
        <v>94</v>
      </c>
      <c r="T39" s="26"/>
      <c r="U39" s="26">
        <v>5</v>
      </c>
      <c r="V39" s="278"/>
      <c r="W39" s="122" t="s">
        <v>9</v>
      </c>
      <c r="X39" s="123" t="s">
        <v>36</v>
      </c>
      <c r="Y39" s="128">
        <v>2.2999999999999998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2" ht="27.95" customHeight="1" x14ac:dyDescent="0.3">
      <c r="B40" s="80" t="s">
        <v>10</v>
      </c>
      <c r="C40" s="276"/>
      <c r="D40" s="26" t="s">
        <v>251</v>
      </c>
      <c r="E40" s="26"/>
      <c r="F40" s="26">
        <v>10</v>
      </c>
      <c r="G40" s="26"/>
      <c r="H40" s="84"/>
      <c r="I40" s="26"/>
      <c r="J40" s="26" t="s">
        <v>92</v>
      </c>
      <c r="K40" s="84"/>
      <c r="L40" s="110">
        <v>50</v>
      </c>
      <c r="M40" s="26"/>
      <c r="N40" s="84"/>
      <c r="O40" s="110"/>
      <c r="P40" s="162"/>
      <c r="Q40" s="138"/>
      <c r="R40" s="26"/>
      <c r="S40" s="26"/>
      <c r="T40" s="26"/>
      <c r="U40" s="26"/>
      <c r="V40" s="278"/>
      <c r="W40" s="119">
        <f>Y38*5+Y40*5+Y42*8</f>
        <v>23</v>
      </c>
      <c r="X40" s="123" t="s">
        <v>37</v>
      </c>
      <c r="Y40" s="128">
        <v>2.2000000000000002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2" ht="27.95" customHeight="1" x14ac:dyDescent="0.25">
      <c r="B41" s="280" t="s">
        <v>46</v>
      </c>
      <c r="C41" s="276"/>
      <c r="D41" s="149" t="s">
        <v>252</v>
      </c>
      <c r="E41" s="84"/>
      <c r="F41" s="26">
        <v>1</v>
      </c>
      <c r="G41" s="26"/>
      <c r="H41" s="84"/>
      <c r="I41" s="26"/>
      <c r="J41" s="26" t="s">
        <v>89</v>
      </c>
      <c r="K41" s="151" t="s">
        <v>90</v>
      </c>
      <c r="L41" s="110">
        <v>5</v>
      </c>
      <c r="M41" s="26"/>
      <c r="N41" s="26"/>
      <c r="O41" s="110"/>
      <c r="P41" s="162"/>
      <c r="Q41" s="138"/>
      <c r="R41" s="26"/>
      <c r="S41" s="26"/>
      <c r="T41" s="26"/>
      <c r="U41" s="26"/>
      <c r="V41" s="278"/>
      <c r="W41" s="122" t="s">
        <v>11</v>
      </c>
      <c r="X41" s="123" t="s">
        <v>38</v>
      </c>
      <c r="Y41" s="128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7.95" customHeight="1" x14ac:dyDescent="0.3">
      <c r="B42" s="280"/>
      <c r="C42" s="276"/>
      <c r="D42" s="149" t="s">
        <v>161</v>
      </c>
      <c r="E42" s="149" t="s">
        <v>147</v>
      </c>
      <c r="F42" s="26">
        <v>1</v>
      </c>
      <c r="G42" s="150"/>
      <c r="H42" s="84"/>
      <c r="I42" s="26"/>
      <c r="J42" s="26" t="s">
        <v>93</v>
      </c>
      <c r="K42" s="84"/>
      <c r="L42" s="26">
        <v>10</v>
      </c>
      <c r="M42" s="26"/>
      <c r="N42" s="84"/>
      <c r="O42" s="110"/>
      <c r="P42" s="162"/>
      <c r="Q42" s="169"/>
      <c r="R42" s="26"/>
      <c r="S42" s="26"/>
      <c r="T42" s="84"/>
      <c r="U42" s="26"/>
      <c r="V42" s="278"/>
      <c r="W42" s="119">
        <f>Y37*2+Y38*7+Y42*8</f>
        <v>28.8</v>
      </c>
      <c r="X42" s="124" t="s">
        <v>39</v>
      </c>
      <c r="Y42" s="128">
        <v>0</v>
      </c>
      <c r="Z42" s="61"/>
      <c r="AA42" s="62" t="s">
        <v>29</v>
      </c>
      <c r="AE42" s="62">
        <f>AB42*15</f>
        <v>0</v>
      </c>
    </row>
    <row r="43" spans="2:32" ht="27.95" customHeight="1" x14ac:dyDescent="0.25">
      <c r="B43" s="31" t="s">
        <v>43</v>
      </c>
      <c r="C43" s="85"/>
      <c r="D43" s="84"/>
      <c r="E43" s="84"/>
      <c r="F43" s="26"/>
      <c r="G43" s="26"/>
      <c r="H43" s="84"/>
      <c r="I43" s="26"/>
      <c r="J43" s="26"/>
      <c r="K43" s="84"/>
      <c r="L43" s="26"/>
      <c r="M43" s="26"/>
      <c r="N43" s="84"/>
      <c r="O43" s="110"/>
      <c r="P43" s="162"/>
      <c r="Q43" s="169"/>
      <c r="R43" s="26"/>
      <c r="S43" s="26"/>
      <c r="T43" s="84"/>
      <c r="U43" s="26"/>
      <c r="V43" s="278"/>
      <c r="W43" s="122" t="s">
        <v>12</v>
      </c>
      <c r="X43" s="125"/>
      <c r="Y43" s="128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2" ht="27.95" customHeight="1" thickBot="1" x14ac:dyDescent="0.35">
      <c r="B44" s="115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101"/>
      <c r="T44" s="100"/>
      <c r="U44" s="101"/>
      <c r="V44" s="279"/>
      <c r="W44" s="129">
        <f>W38*4+W40*9+W42*4</f>
        <v>728.2</v>
      </c>
      <c r="X44" s="130"/>
      <c r="Y44" s="137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103"/>
      <c r="AB45" s="89"/>
    </row>
    <row r="46" spans="2:32" x14ac:dyDescent="0.25">
      <c r="B46" s="89"/>
      <c r="C46" s="94"/>
      <c r="D46" s="285"/>
      <c r="E46" s="285"/>
      <c r="F46" s="286"/>
      <c r="G46" s="286"/>
      <c r="H46" s="104"/>
      <c r="K46" s="104"/>
      <c r="N46" s="104"/>
      <c r="Q46" s="104"/>
      <c r="T46" s="104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abSelected="1" topLeftCell="A21" zoomScale="60" workbookViewId="0">
      <selection activeCell="L31" sqref="L31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81" t="s">
        <v>215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50"/>
      <c r="AB1" s="52"/>
    </row>
    <row r="2" spans="2:32" ht="16.5" customHeight="1" x14ac:dyDescent="0.45">
      <c r="B2" s="293"/>
      <c r="C2" s="294"/>
      <c r="D2" s="294"/>
      <c r="E2" s="294"/>
      <c r="F2" s="294"/>
      <c r="G2" s="294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31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30</v>
      </c>
      <c r="F4" s="13"/>
      <c r="G4" s="13" t="s">
        <v>3</v>
      </c>
      <c r="H4" s="67" t="s">
        <v>30</v>
      </c>
      <c r="I4" s="13"/>
      <c r="J4" s="13" t="s">
        <v>4</v>
      </c>
      <c r="K4" s="67" t="s">
        <v>30</v>
      </c>
      <c r="L4" s="14"/>
      <c r="M4" s="13" t="s">
        <v>4</v>
      </c>
      <c r="N4" s="67" t="s">
        <v>30</v>
      </c>
      <c r="O4" s="13"/>
      <c r="P4" s="13" t="s">
        <v>4</v>
      </c>
      <c r="Q4" s="67" t="s">
        <v>30</v>
      </c>
      <c r="R4" s="13"/>
      <c r="S4" s="15" t="s">
        <v>5</v>
      </c>
      <c r="T4" s="67" t="s">
        <v>30</v>
      </c>
      <c r="U4" s="13"/>
      <c r="V4" s="109" t="s">
        <v>33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2</v>
      </c>
      <c r="C5" s="288"/>
      <c r="D5" s="21" t="str">
        <f>'2月菜單'!A21</f>
        <v>寶島白飯+黃金芝麻包(冷主)</v>
      </c>
      <c r="E5" s="21" t="s">
        <v>50</v>
      </c>
      <c r="F5" s="22" t="s">
        <v>16</v>
      </c>
      <c r="G5" s="21" t="str">
        <f>'2月菜單'!A22</f>
        <v>蔥爆鹹豬肉</v>
      </c>
      <c r="H5" s="21" t="s">
        <v>18</v>
      </c>
      <c r="I5" s="22" t="s">
        <v>16</v>
      </c>
      <c r="J5" s="21" t="str">
        <f>'2月菜單'!A23</f>
        <v>香酥卡拉翅小腿(炸)</v>
      </c>
      <c r="K5" s="21" t="s">
        <v>52</v>
      </c>
      <c r="L5" s="22" t="s">
        <v>16</v>
      </c>
      <c r="M5" s="21" t="str">
        <f>'2月菜單'!A24</f>
        <v>日式柴魚黃金蝦仁茶碗蒸(海)</v>
      </c>
      <c r="N5" s="21" t="s">
        <v>15</v>
      </c>
      <c r="O5" s="22" t="s">
        <v>16</v>
      </c>
      <c r="P5" s="21" t="str">
        <f>'2月菜單'!A25</f>
        <v>深色蔬菜</v>
      </c>
      <c r="Q5" s="21" t="s">
        <v>19</v>
      </c>
      <c r="R5" s="22" t="s">
        <v>16</v>
      </c>
      <c r="S5" s="21" t="str">
        <f>'2月菜單'!A26</f>
        <v>海芽豆腐湯(豆)</v>
      </c>
      <c r="T5" s="21" t="s">
        <v>17</v>
      </c>
      <c r="U5" s="22" t="s">
        <v>16</v>
      </c>
      <c r="V5" s="289" t="s">
        <v>202</v>
      </c>
      <c r="W5" s="116" t="s">
        <v>7</v>
      </c>
      <c r="X5" s="117" t="s">
        <v>34</v>
      </c>
      <c r="Y5" s="118">
        <v>6.5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88"/>
      <c r="D6" s="112" t="s">
        <v>55</v>
      </c>
      <c r="E6" s="112"/>
      <c r="F6" s="112">
        <v>110</v>
      </c>
      <c r="G6" s="111" t="s">
        <v>58</v>
      </c>
      <c r="H6" s="111"/>
      <c r="I6" s="111">
        <v>50</v>
      </c>
      <c r="J6" s="26" t="s">
        <v>165</v>
      </c>
      <c r="K6" s="173"/>
      <c r="L6" s="166">
        <v>30</v>
      </c>
      <c r="M6" s="112" t="s">
        <v>164</v>
      </c>
      <c r="N6" s="112"/>
      <c r="O6" s="112">
        <v>25</v>
      </c>
      <c r="P6" s="26" t="str">
        <f>P5</f>
        <v>深色蔬菜</v>
      </c>
      <c r="Q6" s="25"/>
      <c r="R6" s="25">
        <v>120</v>
      </c>
      <c r="S6" s="26" t="s">
        <v>63</v>
      </c>
      <c r="T6" s="26"/>
      <c r="U6" s="26">
        <v>2</v>
      </c>
      <c r="V6" s="290"/>
      <c r="W6" s="119">
        <f>Y5*15+Y7*5+Y9*15+Y10*12</f>
        <v>107.5</v>
      </c>
      <c r="X6" s="120" t="s">
        <v>35</v>
      </c>
      <c r="Y6" s="121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26</v>
      </c>
      <c r="C7" s="288"/>
      <c r="D7" s="112"/>
      <c r="E7" s="112"/>
      <c r="F7" s="112"/>
      <c r="G7" s="112" t="s">
        <v>156</v>
      </c>
      <c r="H7" s="112"/>
      <c r="I7" s="112">
        <v>50</v>
      </c>
      <c r="J7" s="26"/>
      <c r="K7" s="173"/>
      <c r="L7" s="162"/>
      <c r="M7" s="111" t="s">
        <v>166</v>
      </c>
      <c r="N7" s="111"/>
      <c r="O7" s="111">
        <v>20</v>
      </c>
      <c r="P7" s="25"/>
      <c r="Q7" s="25"/>
      <c r="R7" s="25"/>
      <c r="S7" s="26" t="s">
        <v>56</v>
      </c>
      <c r="T7" s="26"/>
      <c r="U7" s="26">
        <v>30</v>
      </c>
      <c r="V7" s="290"/>
      <c r="W7" s="122" t="s">
        <v>9</v>
      </c>
      <c r="X7" s="123" t="s">
        <v>36</v>
      </c>
      <c r="Y7" s="121">
        <v>2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4">
      <c r="B8" s="24" t="s">
        <v>10</v>
      </c>
      <c r="C8" s="288"/>
      <c r="D8" s="112" t="s">
        <v>253</v>
      </c>
      <c r="E8" s="112"/>
      <c r="F8" s="112">
        <v>30</v>
      </c>
      <c r="G8" s="112" t="s">
        <v>154</v>
      </c>
      <c r="H8" s="112"/>
      <c r="I8" s="112">
        <v>5</v>
      </c>
      <c r="J8" s="26"/>
      <c r="K8" s="174"/>
      <c r="L8" s="175"/>
      <c r="M8" s="111" t="s">
        <v>150</v>
      </c>
      <c r="N8" s="111"/>
      <c r="O8" s="111">
        <v>20</v>
      </c>
      <c r="P8" s="25"/>
      <c r="Q8" s="30"/>
      <c r="R8" s="25"/>
      <c r="S8" s="26"/>
      <c r="T8" s="84"/>
      <c r="U8" s="26"/>
      <c r="V8" s="290"/>
      <c r="W8" s="119">
        <f>Y6*5+Y8*5+Y10*8</f>
        <v>24</v>
      </c>
      <c r="X8" s="123" t="s">
        <v>37</v>
      </c>
      <c r="Y8" s="121">
        <v>2.2000000000000002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92" t="s">
        <v>70</v>
      </c>
      <c r="C9" s="288"/>
      <c r="D9" s="112"/>
      <c r="E9" s="112"/>
      <c r="F9" s="112"/>
      <c r="G9" s="111"/>
      <c r="H9" s="140"/>
      <c r="I9" s="111"/>
      <c r="J9" s="112"/>
      <c r="K9" s="112"/>
      <c r="L9" s="112"/>
      <c r="M9" s="26" t="s">
        <v>141</v>
      </c>
      <c r="N9" s="26"/>
      <c r="O9" s="26">
        <v>25</v>
      </c>
      <c r="P9" s="25"/>
      <c r="Q9" s="30"/>
      <c r="R9" s="25"/>
      <c r="S9" s="26"/>
      <c r="T9" s="84"/>
      <c r="U9" s="26"/>
      <c r="V9" s="290"/>
      <c r="W9" s="122" t="s">
        <v>11</v>
      </c>
      <c r="X9" s="123" t="s">
        <v>38</v>
      </c>
      <c r="Y9" s="12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92"/>
      <c r="C10" s="288"/>
      <c r="D10" s="112"/>
      <c r="E10" s="112"/>
      <c r="F10" s="112"/>
      <c r="G10" s="177"/>
      <c r="H10" s="140"/>
      <c r="I10" s="111"/>
      <c r="J10" s="178"/>
      <c r="K10" s="179"/>
      <c r="L10" s="111"/>
      <c r="M10" s="140"/>
      <c r="N10" s="140"/>
      <c r="O10" s="111"/>
      <c r="P10" s="25"/>
      <c r="Q10" s="30"/>
      <c r="R10" s="25"/>
      <c r="S10" s="26"/>
      <c r="T10" s="149"/>
      <c r="U10" s="26"/>
      <c r="V10" s="290"/>
      <c r="W10" s="119">
        <f>Y5*2+Y6*7+Y10*8</f>
        <v>31.2</v>
      </c>
      <c r="X10" s="124" t="s">
        <v>39</v>
      </c>
      <c r="Y10" s="121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43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290"/>
      <c r="W11" s="122" t="s">
        <v>12</v>
      </c>
      <c r="X11" s="125"/>
      <c r="Y11" s="12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x14ac:dyDescent="0.3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91"/>
      <c r="W12" s="119">
        <f>W6*4+W8*9+W10*4</f>
        <v>770.8</v>
      </c>
      <c r="X12" s="127"/>
      <c r="Y12" s="121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2</v>
      </c>
      <c r="C13" s="288"/>
      <c r="D13" s="21" t="str">
        <f>'2月菜單'!E21</f>
        <v>地瓜飯</v>
      </c>
      <c r="E13" s="21" t="s">
        <v>15</v>
      </c>
      <c r="F13" s="21"/>
      <c r="G13" s="21" t="str">
        <f>'2月菜單'!E22</f>
        <v>和風香草炭烤雞翅</v>
      </c>
      <c r="H13" s="21" t="s">
        <v>51</v>
      </c>
      <c r="I13" s="21"/>
      <c r="J13" s="21" t="str">
        <f>'2月菜單'!E23</f>
        <v>統一拌飯肉燥(醃)</v>
      </c>
      <c r="K13" s="21" t="s">
        <v>17</v>
      </c>
      <c r="L13" s="21"/>
      <c r="M13" s="21" t="str">
        <f>'2月菜單'!E24</f>
        <v>正宗鮮蔬炒冬粉</v>
      </c>
      <c r="N13" s="21" t="s">
        <v>17</v>
      </c>
      <c r="O13" s="21"/>
      <c r="P13" s="21" t="str">
        <f>'2月菜單'!E25</f>
        <v>淺色蔬菜</v>
      </c>
      <c r="Q13" s="21" t="s">
        <v>19</v>
      </c>
      <c r="R13" s="21"/>
      <c r="S13" s="21" t="str">
        <f>'2月菜單'!E26</f>
        <v>蘿蔔豚骨湯</v>
      </c>
      <c r="T13" s="21" t="s">
        <v>17</v>
      </c>
      <c r="U13" s="21"/>
      <c r="V13" s="289"/>
      <c r="W13" s="116" t="s">
        <v>7</v>
      </c>
      <c r="X13" s="117" t="s">
        <v>34</v>
      </c>
      <c r="Y13" s="118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88"/>
      <c r="D14" s="112" t="s">
        <v>55</v>
      </c>
      <c r="E14" s="112"/>
      <c r="F14" s="112">
        <v>85</v>
      </c>
      <c r="G14" s="26" t="s">
        <v>95</v>
      </c>
      <c r="H14" s="26"/>
      <c r="I14" s="26">
        <v>100</v>
      </c>
      <c r="J14" s="26" t="s">
        <v>167</v>
      </c>
      <c r="K14" s="112"/>
      <c r="L14" s="199">
        <v>35</v>
      </c>
      <c r="M14" s="25" t="s">
        <v>57</v>
      </c>
      <c r="N14" s="25"/>
      <c r="O14" s="25">
        <v>30</v>
      </c>
      <c r="P14" s="26" t="str">
        <f>P13</f>
        <v>淺色蔬菜</v>
      </c>
      <c r="Q14" s="25"/>
      <c r="R14" s="25">
        <v>120</v>
      </c>
      <c r="S14" s="25" t="s">
        <v>203</v>
      </c>
      <c r="T14" s="25"/>
      <c r="U14" s="25">
        <v>30</v>
      </c>
      <c r="V14" s="290"/>
      <c r="W14" s="119">
        <f>Y13*15+Y15*5+Y17*15+Y18*12</f>
        <v>103</v>
      </c>
      <c r="X14" s="120" t="s">
        <v>35</v>
      </c>
      <c r="Y14" s="121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27</v>
      </c>
      <c r="C15" s="288"/>
      <c r="D15" s="112" t="s">
        <v>62</v>
      </c>
      <c r="E15" s="112"/>
      <c r="F15" s="112">
        <v>55</v>
      </c>
      <c r="G15" s="26"/>
      <c r="H15" s="26"/>
      <c r="I15" s="26"/>
      <c r="J15" s="112" t="s">
        <v>58</v>
      </c>
      <c r="K15" s="112"/>
      <c r="L15" s="199">
        <v>35</v>
      </c>
      <c r="M15" s="26" t="s">
        <v>96</v>
      </c>
      <c r="N15" s="26"/>
      <c r="O15" s="26">
        <v>10</v>
      </c>
      <c r="P15" s="25"/>
      <c r="Q15" s="25"/>
      <c r="R15" s="25"/>
      <c r="S15" s="26" t="s">
        <v>204</v>
      </c>
      <c r="T15" s="84"/>
      <c r="U15" s="26">
        <v>10</v>
      </c>
      <c r="V15" s="290"/>
      <c r="W15" s="122" t="s">
        <v>9</v>
      </c>
      <c r="X15" s="123" t="s">
        <v>36</v>
      </c>
      <c r="Y15" s="121">
        <v>2.6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88"/>
      <c r="D16" s="112"/>
      <c r="E16" s="112"/>
      <c r="F16" s="112"/>
      <c r="G16" s="26"/>
      <c r="H16" s="84"/>
      <c r="I16" s="26"/>
      <c r="J16" s="26" t="s">
        <v>76</v>
      </c>
      <c r="K16" s="112" t="s">
        <v>168</v>
      </c>
      <c r="L16" s="199">
        <v>15</v>
      </c>
      <c r="M16" s="26" t="s">
        <v>65</v>
      </c>
      <c r="N16" s="149"/>
      <c r="O16" s="26">
        <v>10</v>
      </c>
      <c r="P16" s="25"/>
      <c r="Q16" s="30"/>
      <c r="R16" s="25"/>
      <c r="S16" s="26"/>
      <c r="T16" s="84"/>
      <c r="U16" s="26"/>
      <c r="V16" s="290"/>
      <c r="W16" s="119">
        <f>Y14*5+Y16*5+Y18*8</f>
        <v>23.5</v>
      </c>
      <c r="X16" s="123" t="s">
        <v>37</v>
      </c>
      <c r="Y16" s="121">
        <v>2.2000000000000002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92" t="s">
        <v>42</v>
      </c>
      <c r="C17" s="288"/>
      <c r="D17" s="140"/>
      <c r="E17" s="140"/>
      <c r="F17" s="111"/>
      <c r="G17" s="111"/>
      <c r="H17" s="140"/>
      <c r="I17" s="111"/>
      <c r="J17" s="26" t="s">
        <v>142</v>
      </c>
      <c r="K17" s="112"/>
      <c r="L17" s="112">
        <v>10</v>
      </c>
      <c r="M17" s="26" t="s">
        <v>254</v>
      </c>
      <c r="N17" s="84"/>
      <c r="O17" s="26">
        <v>10</v>
      </c>
      <c r="P17" s="25"/>
      <c r="Q17" s="30"/>
      <c r="R17" s="25"/>
      <c r="S17" s="26"/>
      <c r="T17" s="84"/>
      <c r="U17" s="26"/>
      <c r="V17" s="290"/>
      <c r="W17" s="122" t="s">
        <v>11</v>
      </c>
      <c r="X17" s="123" t="s">
        <v>38</v>
      </c>
      <c r="Y17" s="121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92"/>
      <c r="C18" s="288"/>
      <c r="D18" s="30"/>
      <c r="E18" s="30"/>
      <c r="F18" s="25"/>
      <c r="G18" s="25"/>
      <c r="H18" s="30"/>
      <c r="I18" s="25"/>
      <c r="J18" s="112"/>
      <c r="K18" s="26"/>
      <c r="L18" s="26"/>
      <c r="M18" s="26"/>
      <c r="N18" s="30"/>
      <c r="O18" s="26"/>
      <c r="P18" s="25"/>
      <c r="Q18" s="30"/>
      <c r="R18" s="25"/>
      <c r="S18" s="26"/>
      <c r="T18" s="149"/>
      <c r="U18" s="26"/>
      <c r="V18" s="290"/>
      <c r="W18" s="119">
        <f>Y14*7+Y13*2+Y18*8</f>
        <v>29.5</v>
      </c>
      <c r="X18" s="124" t="s">
        <v>39</v>
      </c>
      <c r="Y18" s="12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43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25"/>
      <c r="U19" s="25"/>
      <c r="V19" s="290"/>
      <c r="W19" s="122" t="s">
        <v>12</v>
      </c>
      <c r="X19" s="125"/>
      <c r="Y19" s="121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91"/>
      <c r="W20" s="119">
        <f>W14*4+W16*9+W18*4</f>
        <v>741.5</v>
      </c>
      <c r="X20" s="127"/>
      <c r="Y20" s="121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2</v>
      </c>
      <c r="C21" s="288"/>
      <c r="D21" s="21" t="str">
        <f>'2月菜單'!I21</f>
        <v>寶島白飯</v>
      </c>
      <c r="E21" s="21" t="s">
        <v>17</v>
      </c>
      <c r="F21" s="21"/>
      <c r="G21" s="21" t="str">
        <f>'2月菜單'!I22</f>
        <v>招牌黃金酥炸大雞排(炸)</v>
      </c>
      <c r="H21" s="21" t="s">
        <v>169</v>
      </c>
      <c r="I21" s="21"/>
      <c r="J21" s="21" t="str">
        <f>'2月菜單'!I23</f>
        <v>勁爆家常炒肉片</v>
      </c>
      <c r="K21" s="21" t="s">
        <v>171</v>
      </c>
      <c r="L21" s="21"/>
      <c r="M21" s="21" t="str">
        <f>'2月菜單'!I24</f>
        <v>脆皮北斗肉圓(加)</v>
      </c>
      <c r="N21" s="21" t="s">
        <v>15</v>
      </c>
      <c r="O21" s="21"/>
      <c r="P21" s="21" t="str">
        <f>'2月菜單'!I25</f>
        <v>深色蔬菜</v>
      </c>
      <c r="Q21" s="21" t="s">
        <v>173</v>
      </c>
      <c r="R21" s="21"/>
      <c r="S21" s="21" t="str">
        <f>'2月菜單'!I26</f>
        <v>玉米濃湯(芡)</v>
      </c>
      <c r="T21" s="21" t="s">
        <v>172</v>
      </c>
      <c r="U21" s="21"/>
      <c r="V21" s="289"/>
      <c r="W21" s="116" t="s">
        <v>7</v>
      </c>
      <c r="X21" s="117" t="s">
        <v>34</v>
      </c>
      <c r="Y21" s="118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88"/>
      <c r="D22" s="112" t="s">
        <v>55</v>
      </c>
      <c r="E22" s="112"/>
      <c r="F22" s="112">
        <v>110</v>
      </c>
      <c r="G22" s="26" t="s">
        <v>79</v>
      </c>
      <c r="H22" s="112"/>
      <c r="I22" s="112">
        <v>120</v>
      </c>
      <c r="J22" s="25" t="s">
        <v>145</v>
      </c>
      <c r="K22" s="111"/>
      <c r="L22" s="111">
        <v>50</v>
      </c>
      <c r="M22" s="25" t="s">
        <v>205</v>
      </c>
      <c r="N22" s="25"/>
      <c r="O22" s="25">
        <v>30</v>
      </c>
      <c r="P22" s="26" t="str">
        <f>P21</f>
        <v>深色蔬菜</v>
      </c>
      <c r="Q22" s="25"/>
      <c r="R22" s="25">
        <v>120</v>
      </c>
      <c r="S22" s="26" t="s">
        <v>64</v>
      </c>
      <c r="T22" s="26"/>
      <c r="U22" s="26">
        <v>10</v>
      </c>
      <c r="V22" s="290"/>
      <c r="W22" s="119">
        <f>Y21*15+Y23*5+Y25*15+Y26*12</f>
        <v>93</v>
      </c>
      <c r="X22" s="120" t="s">
        <v>35</v>
      </c>
      <c r="Y22" s="121">
        <v>2.6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7.95" customHeight="1" x14ac:dyDescent="0.3">
      <c r="B23" s="24">
        <v>28</v>
      </c>
      <c r="C23" s="288"/>
      <c r="D23" s="112"/>
      <c r="E23" s="112"/>
      <c r="F23" s="112"/>
      <c r="G23" s="112"/>
      <c r="H23" s="112"/>
      <c r="I23" s="112"/>
      <c r="J23" s="25" t="s">
        <v>170</v>
      </c>
      <c r="K23" s="111"/>
      <c r="L23" s="111">
        <v>10</v>
      </c>
      <c r="M23" s="25"/>
      <c r="N23" s="25"/>
      <c r="O23" s="25"/>
      <c r="P23" s="25"/>
      <c r="Q23" s="25"/>
      <c r="R23" s="25"/>
      <c r="S23" s="26" t="s">
        <v>60</v>
      </c>
      <c r="T23" s="149"/>
      <c r="U23" s="26">
        <v>10</v>
      </c>
      <c r="V23" s="290"/>
      <c r="W23" s="122" t="s">
        <v>9</v>
      </c>
      <c r="X23" s="123" t="s">
        <v>36</v>
      </c>
      <c r="Y23" s="121">
        <v>2.1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7.95" customHeight="1" x14ac:dyDescent="0.4">
      <c r="B24" s="24" t="s">
        <v>10</v>
      </c>
      <c r="C24" s="288"/>
      <c r="D24" s="140"/>
      <c r="E24" s="140"/>
      <c r="F24" s="111"/>
      <c r="G24" s="112"/>
      <c r="H24" s="142"/>
      <c r="I24" s="112"/>
      <c r="J24" s="112" t="s">
        <v>96</v>
      </c>
      <c r="K24" s="112"/>
      <c r="L24" s="111">
        <v>10</v>
      </c>
      <c r="M24" s="26"/>
      <c r="N24" s="25"/>
      <c r="O24" s="25"/>
      <c r="P24" s="25"/>
      <c r="Q24" s="30"/>
      <c r="R24" s="25"/>
      <c r="S24" s="26" t="s">
        <v>58</v>
      </c>
      <c r="T24" s="26"/>
      <c r="U24" s="26">
        <v>15</v>
      </c>
      <c r="V24" s="290"/>
      <c r="W24" s="119">
        <f>Y22*5+Y24*5+Y26*8</f>
        <v>24</v>
      </c>
      <c r="X24" s="123" t="s">
        <v>37</v>
      </c>
      <c r="Y24" s="121">
        <v>2.2000000000000002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7.95" customHeight="1" x14ac:dyDescent="0.25">
      <c r="B25" s="292" t="s">
        <v>44</v>
      </c>
      <c r="C25" s="288"/>
      <c r="D25" s="30"/>
      <c r="E25" s="30"/>
      <c r="F25" s="25"/>
      <c r="G25" s="112"/>
      <c r="H25" s="142"/>
      <c r="I25" s="112"/>
      <c r="J25" s="112" t="s">
        <v>136</v>
      </c>
      <c r="K25" s="112"/>
      <c r="L25" s="112">
        <v>5</v>
      </c>
      <c r="M25" s="25"/>
      <c r="N25" s="149"/>
      <c r="O25" s="25"/>
      <c r="P25" s="25"/>
      <c r="Q25" s="30"/>
      <c r="R25" s="25"/>
      <c r="S25" s="110" t="s">
        <v>96</v>
      </c>
      <c r="T25" s="198"/>
      <c r="U25" s="138">
        <v>10</v>
      </c>
      <c r="V25" s="290"/>
      <c r="W25" s="122" t="s">
        <v>11</v>
      </c>
      <c r="X25" s="123" t="s">
        <v>38</v>
      </c>
      <c r="Y25" s="121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7.95" customHeight="1" x14ac:dyDescent="0.4">
      <c r="B26" s="292"/>
      <c r="C26" s="288"/>
      <c r="D26" s="30"/>
      <c r="E26" s="30"/>
      <c r="F26" s="25"/>
      <c r="G26" s="141"/>
      <c r="H26" s="140"/>
      <c r="I26" s="111"/>
      <c r="J26" s="26"/>
      <c r="K26" s="30"/>
      <c r="L26" s="25"/>
      <c r="M26" s="111"/>
      <c r="N26" s="139"/>
      <c r="O26" s="111"/>
      <c r="P26" s="25"/>
      <c r="Q26" s="30"/>
      <c r="R26" s="25"/>
      <c r="S26" s="26" t="s">
        <v>61</v>
      </c>
      <c r="T26" s="84"/>
      <c r="U26" s="26">
        <v>10</v>
      </c>
      <c r="V26" s="290"/>
      <c r="W26" s="119">
        <f>Y22*7+Y21*2+Y26*8</f>
        <v>29.2</v>
      </c>
      <c r="X26" s="124" t="s">
        <v>39</v>
      </c>
      <c r="Y26" s="131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7.95" customHeight="1" x14ac:dyDescent="0.25">
      <c r="B27" s="31" t="s">
        <v>43</v>
      </c>
      <c r="C27" s="38"/>
      <c r="D27" s="30"/>
      <c r="E27" s="30"/>
      <c r="F27" s="25"/>
      <c r="G27" s="111"/>
      <c r="H27" s="140"/>
      <c r="I27" s="111"/>
      <c r="J27" s="111"/>
      <c r="K27" s="140"/>
      <c r="L27" s="111"/>
      <c r="M27" s="111"/>
      <c r="N27" s="140"/>
      <c r="O27" s="111"/>
      <c r="P27" s="25"/>
      <c r="Q27" s="30"/>
      <c r="R27" s="25"/>
      <c r="S27" s="26"/>
      <c r="T27" s="84"/>
      <c r="U27" s="26"/>
      <c r="V27" s="290"/>
      <c r="W27" s="122" t="s">
        <v>12</v>
      </c>
      <c r="X27" s="125"/>
      <c r="Y27" s="121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7.9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91"/>
      <c r="W28" s="119">
        <f>W22*4+W24*9+W26*4</f>
        <v>704.8</v>
      </c>
      <c r="X28" s="127"/>
      <c r="Y28" s="131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2</v>
      </c>
      <c r="C29" s="288"/>
      <c r="D29" s="21" t="str">
        <f>'2月菜單'!M21</f>
        <v>蕎麥飯</v>
      </c>
      <c r="E29" s="21" t="s">
        <v>15</v>
      </c>
      <c r="F29" s="21"/>
      <c r="G29" s="21" t="str">
        <f>'2月菜單'!M22</f>
        <v>秘製招牌無骨里肌肉</v>
      </c>
      <c r="H29" s="21" t="s">
        <v>17</v>
      </c>
      <c r="I29" s="21"/>
      <c r="J29" s="21" t="str">
        <f>'2月菜單'!M23</f>
        <v>翻滾蕃茄滑蛋(豆)</v>
      </c>
      <c r="K29" s="21" t="s">
        <v>17</v>
      </c>
      <c r="L29" s="21"/>
      <c r="M29" s="21" t="str">
        <f>'2月菜單'!M24</f>
        <v>金門海鮮卷(加)(海)</v>
      </c>
      <c r="N29" s="21" t="s">
        <v>15</v>
      </c>
      <c r="O29" s="21"/>
      <c r="P29" s="21" t="str">
        <f>'2月菜單'!M25</f>
        <v>淺色蔬菜</v>
      </c>
      <c r="Q29" s="21" t="s">
        <v>19</v>
      </c>
      <c r="R29" s="21"/>
      <c r="S29" s="21" t="str">
        <f>'2月菜單'!M26</f>
        <v>筍絲豚骨湯</v>
      </c>
      <c r="T29" s="21" t="s">
        <v>17</v>
      </c>
      <c r="U29" s="21"/>
      <c r="V29" s="277"/>
      <c r="W29" s="116" t="s">
        <v>7</v>
      </c>
      <c r="X29" s="117" t="s">
        <v>34</v>
      </c>
      <c r="Y29" s="118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88"/>
      <c r="D30" s="112" t="s">
        <v>41</v>
      </c>
      <c r="E30" s="112"/>
      <c r="F30" s="112">
        <v>65</v>
      </c>
      <c r="G30" s="111" t="s">
        <v>80</v>
      </c>
      <c r="H30" s="111"/>
      <c r="I30" s="111">
        <v>50</v>
      </c>
      <c r="J30" s="26" t="s">
        <v>61</v>
      </c>
      <c r="K30" s="26"/>
      <c r="L30" s="26">
        <v>10</v>
      </c>
      <c r="M30" s="25" t="s">
        <v>174</v>
      </c>
      <c r="N30" s="111"/>
      <c r="O30" s="111">
        <v>30</v>
      </c>
      <c r="P30" s="26" t="str">
        <f>P29</f>
        <v>淺色蔬菜</v>
      </c>
      <c r="Q30" s="25"/>
      <c r="R30" s="25">
        <v>120</v>
      </c>
      <c r="S30" s="26" t="s">
        <v>82</v>
      </c>
      <c r="T30" s="26"/>
      <c r="U30" s="26">
        <v>40</v>
      </c>
      <c r="V30" s="278"/>
      <c r="W30" s="119">
        <f>Y29*15+Y31*5+Y33*15+Y34*12</f>
        <v>93</v>
      </c>
      <c r="X30" s="120" t="s">
        <v>35</v>
      </c>
      <c r="Y30" s="121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29</v>
      </c>
      <c r="C31" s="288"/>
      <c r="D31" s="112" t="s">
        <v>206</v>
      </c>
      <c r="E31" s="112"/>
      <c r="F31" s="112">
        <v>45</v>
      </c>
      <c r="G31" s="112"/>
      <c r="H31" s="111"/>
      <c r="I31" s="111"/>
      <c r="J31" s="26" t="s">
        <v>69</v>
      </c>
      <c r="K31" s="26"/>
      <c r="L31" s="26">
        <v>50</v>
      </c>
      <c r="M31" s="112"/>
      <c r="N31" s="111"/>
      <c r="O31" s="111"/>
      <c r="P31" s="26"/>
      <c r="Q31" s="84"/>
      <c r="R31" s="26"/>
      <c r="S31" s="26" t="s">
        <v>94</v>
      </c>
      <c r="T31" s="26"/>
      <c r="U31" s="26">
        <v>10</v>
      </c>
      <c r="V31" s="278"/>
      <c r="W31" s="122" t="s">
        <v>9</v>
      </c>
      <c r="X31" s="123" t="s">
        <v>36</v>
      </c>
      <c r="Y31" s="121">
        <v>2.1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88"/>
      <c r="D32" s="112"/>
      <c r="E32" s="112"/>
      <c r="F32" s="112"/>
      <c r="G32" s="112"/>
      <c r="H32" s="112"/>
      <c r="I32" s="112"/>
      <c r="J32" s="25" t="s">
        <v>56</v>
      </c>
      <c r="K32" s="145"/>
      <c r="L32" s="25">
        <v>20</v>
      </c>
      <c r="M32" s="26"/>
      <c r="N32" s="140"/>
      <c r="O32" s="111"/>
      <c r="P32" s="26"/>
      <c r="Q32" s="84"/>
      <c r="R32" s="26"/>
      <c r="S32" s="26"/>
      <c r="T32" s="84"/>
      <c r="U32" s="26"/>
      <c r="V32" s="278"/>
      <c r="W32" s="119">
        <f>Y30*5+Y32*5+Y34*8</f>
        <v>23.5</v>
      </c>
      <c r="X32" s="123" t="s">
        <v>37</v>
      </c>
      <c r="Y32" s="121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92" t="s">
        <v>45</v>
      </c>
      <c r="C33" s="288"/>
      <c r="D33" s="111"/>
      <c r="E33" s="111"/>
      <c r="F33" s="111"/>
      <c r="G33" s="180"/>
      <c r="H33" s="147"/>
      <c r="I33" s="148"/>
      <c r="J33" s="26"/>
      <c r="K33" s="149"/>
      <c r="L33" s="26"/>
      <c r="M33" s="111"/>
      <c r="N33" s="140"/>
      <c r="O33" s="111"/>
      <c r="P33" s="25"/>
      <c r="Q33" s="30"/>
      <c r="R33" s="25"/>
      <c r="S33" s="26"/>
      <c r="T33" s="84"/>
      <c r="U33" s="26"/>
      <c r="V33" s="278"/>
      <c r="W33" s="122" t="s">
        <v>11</v>
      </c>
      <c r="X33" s="123" t="s">
        <v>38</v>
      </c>
      <c r="Y33" s="121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92"/>
      <c r="C34" s="288"/>
      <c r="D34" s="111"/>
      <c r="E34" s="111"/>
      <c r="F34" s="111"/>
      <c r="G34" s="26"/>
      <c r="H34" s="26"/>
      <c r="I34" s="26"/>
      <c r="J34" s="26"/>
      <c r="K34" s="145"/>
      <c r="L34" s="25"/>
      <c r="M34" s="26"/>
      <c r="N34" s="145"/>
      <c r="O34" s="26"/>
      <c r="P34" s="25"/>
      <c r="Q34" s="30"/>
      <c r="R34" s="25"/>
      <c r="S34" s="26"/>
      <c r="T34" s="149"/>
      <c r="U34" s="26"/>
      <c r="V34" s="278"/>
      <c r="W34" s="119">
        <f>Y30*7+Y29*2+Y34*8</f>
        <v>28.5</v>
      </c>
      <c r="X34" s="124" t="s">
        <v>39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43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25"/>
      <c r="T35" s="25"/>
      <c r="U35" s="25"/>
      <c r="V35" s="278"/>
      <c r="W35" s="122" t="s">
        <v>12</v>
      </c>
      <c r="X35" s="125"/>
      <c r="Y35" s="12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53"/>
      <c r="N36" s="30"/>
      <c r="O36" s="25"/>
      <c r="P36" s="25"/>
      <c r="Q36" s="30"/>
      <c r="R36" s="25"/>
      <c r="S36" s="150"/>
      <c r="T36" s="30"/>
      <c r="U36" s="25"/>
      <c r="V36" s="279"/>
      <c r="W36" s="119">
        <f>W30*4+W32*9+W34*4</f>
        <v>697.5</v>
      </c>
      <c r="X36" s="126"/>
      <c r="Y36" s="131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1</v>
      </c>
      <c r="C37" s="288"/>
      <c r="D37" s="21">
        <f>'2月菜單'!Q21</f>
        <v>0</v>
      </c>
      <c r="E37" s="21" t="s">
        <v>17</v>
      </c>
      <c r="F37" s="21"/>
      <c r="G37" s="21">
        <f>'2月菜單'!Q22</f>
        <v>0</v>
      </c>
      <c r="H37" s="21" t="s">
        <v>17</v>
      </c>
      <c r="I37" s="21"/>
      <c r="J37" s="21">
        <f>'2月菜單'!Q23</f>
        <v>0</v>
      </c>
      <c r="K37" s="21" t="s">
        <v>18</v>
      </c>
      <c r="L37" s="21"/>
      <c r="M37" s="21">
        <f>'2月菜單'!Q24</f>
        <v>0</v>
      </c>
      <c r="N37" s="21" t="s">
        <v>15</v>
      </c>
      <c r="O37" s="21"/>
      <c r="P37" s="21">
        <f>'2月菜單'!Q25</f>
        <v>0</v>
      </c>
      <c r="Q37" s="21" t="s">
        <v>19</v>
      </c>
      <c r="R37" s="21"/>
      <c r="S37" s="21">
        <f>'2月菜單'!Q26</f>
        <v>0</v>
      </c>
      <c r="T37" s="21" t="s">
        <v>17</v>
      </c>
      <c r="U37" s="21"/>
      <c r="V37" s="277"/>
      <c r="W37" s="116" t="s">
        <v>7</v>
      </c>
      <c r="X37" s="117" t="s">
        <v>34</v>
      </c>
      <c r="Y37" s="118">
        <v>0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88"/>
      <c r="D38" s="25"/>
      <c r="E38" s="111"/>
      <c r="F38" s="111"/>
      <c r="G38" s="26"/>
      <c r="H38" s="112"/>
      <c r="I38" s="112"/>
      <c r="J38" s="25"/>
      <c r="K38" s="111"/>
      <c r="L38" s="111"/>
      <c r="M38" s="112"/>
      <c r="N38" s="112"/>
      <c r="O38" s="112"/>
      <c r="P38" s="26"/>
      <c r="Q38" s="26"/>
      <c r="R38" s="26"/>
      <c r="S38" s="166"/>
      <c r="T38" s="138"/>
      <c r="U38" s="26"/>
      <c r="V38" s="278"/>
      <c r="W38" s="119"/>
      <c r="X38" s="120" t="s">
        <v>35</v>
      </c>
      <c r="Y38" s="121">
        <v>0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19</v>
      </c>
      <c r="C39" s="288"/>
      <c r="D39" s="25"/>
      <c r="E39" s="111"/>
      <c r="F39" s="111"/>
      <c r="G39" s="112"/>
      <c r="H39" s="112"/>
      <c r="I39" s="112"/>
      <c r="J39" s="25"/>
      <c r="K39" s="111"/>
      <c r="L39" s="111"/>
      <c r="M39" s="111"/>
      <c r="N39" s="111"/>
      <c r="O39" s="111"/>
      <c r="P39" s="25"/>
      <c r="Q39" s="25"/>
      <c r="R39" s="25"/>
      <c r="S39" s="167"/>
      <c r="T39" s="138"/>
      <c r="U39" s="26"/>
      <c r="V39" s="278"/>
      <c r="W39" s="122" t="s">
        <v>9</v>
      </c>
      <c r="X39" s="123" t="s">
        <v>36</v>
      </c>
      <c r="Y39" s="121">
        <v>0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88"/>
      <c r="D40" s="25"/>
      <c r="E40" s="111"/>
      <c r="F40" s="111"/>
      <c r="G40" s="112"/>
      <c r="H40" s="142"/>
      <c r="I40" s="112"/>
      <c r="J40" s="25"/>
      <c r="K40" s="143"/>
      <c r="L40" s="111"/>
      <c r="M40" s="111"/>
      <c r="N40" s="111"/>
      <c r="O40" s="111"/>
      <c r="P40" s="25"/>
      <c r="Q40" s="25"/>
      <c r="R40" s="25"/>
      <c r="S40" s="26"/>
      <c r="T40" s="26"/>
      <c r="U40" s="26"/>
      <c r="V40" s="278"/>
      <c r="W40" s="119"/>
      <c r="X40" s="123" t="s">
        <v>37</v>
      </c>
      <c r="Y40" s="121">
        <v>0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92" t="s">
        <v>46</v>
      </c>
      <c r="C41" s="288"/>
      <c r="D41" s="111"/>
      <c r="E41" s="140"/>
      <c r="F41" s="111"/>
      <c r="G41" s="112"/>
      <c r="H41" s="142"/>
      <c r="I41" s="112"/>
      <c r="J41" s="25"/>
      <c r="K41" s="140"/>
      <c r="L41" s="111"/>
      <c r="M41" s="25"/>
      <c r="N41" s="139"/>
      <c r="O41" s="111"/>
      <c r="P41" s="25"/>
      <c r="Q41" s="25"/>
      <c r="R41" s="25"/>
      <c r="S41" s="26"/>
      <c r="T41" s="26"/>
      <c r="U41" s="26"/>
      <c r="V41" s="278"/>
      <c r="W41" s="122" t="s">
        <v>11</v>
      </c>
      <c r="X41" s="123" t="s">
        <v>38</v>
      </c>
      <c r="Y41" s="121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92"/>
      <c r="C42" s="288"/>
      <c r="D42" s="112"/>
      <c r="E42" s="140"/>
      <c r="F42" s="111"/>
      <c r="G42" s="111"/>
      <c r="H42" s="140"/>
      <c r="I42" s="111"/>
      <c r="J42" s="111"/>
      <c r="K42" s="140"/>
      <c r="L42" s="111"/>
      <c r="M42" s="111"/>
      <c r="N42" s="139"/>
      <c r="O42" s="111"/>
      <c r="P42" s="25"/>
      <c r="Q42" s="30"/>
      <c r="R42" s="25"/>
      <c r="S42" s="25"/>
      <c r="T42" s="30"/>
      <c r="U42" s="25"/>
      <c r="V42" s="278"/>
      <c r="W42" s="119"/>
      <c r="X42" s="124" t="s">
        <v>39</v>
      </c>
      <c r="Y42" s="131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43</v>
      </c>
      <c r="C43" s="32"/>
      <c r="D43" s="143"/>
      <c r="E43" s="140"/>
      <c r="F43" s="111"/>
      <c r="G43" s="111"/>
      <c r="H43" s="140"/>
      <c r="I43" s="111"/>
      <c r="J43" s="139"/>
      <c r="K43" s="139"/>
      <c r="L43" s="112"/>
      <c r="M43" s="150"/>
      <c r="N43" s="142"/>
      <c r="O43" s="112"/>
      <c r="P43" s="25"/>
      <c r="Q43" s="30"/>
      <c r="R43" s="25"/>
      <c r="S43" s="150"/>
      <c r="T43" s="30"/>
      <c r="U43" s="25"/>
      <c r="V43" s="278"/>
      <c r="W43" s="122" t="s">
        <v>12</v>
      </c>
      <c r="X43" s="125"/>
      <c r="Y43" s="121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2"/>
      <c r="C44" s="34"/>
      <c r="D44" s="43"/>
      <c r="E44" s="43"/>
      <c r="F44" s="44"/>
      <c r="G44" s="44"/>
      <c r="H44" s="43"/>
      <c r="I44" s="44"/>
      <c r="J44" s="44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79"/>
      <c r="W44" s="119">
        <f>W38*4+W40*9+W42*4</f>
        <v>0</v>
      </c>
      <c r="X44" s="127"/>
      <c r="Y44" s="131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46"/>
    </row>
    <row r="46" spans="2:32" x14ac:dyDescent="0.25">
      <c r="D46" s="296"/>
      <c r="E46" s="296"/>
      <c r="F46" s="297"/>
      <c r="G46" s="297"/>
      <c r="H46" s="47"/>
      <c r="K46" s="47"/>
      <c r="N46" s="47"/>
      <c r="Q46" s="47"/>
      <c r="T46" s="47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2月菜單</vt:lpstr>
      <vt:lpstr>第一週明細</vt:lpstr>
      <vt:lpstr>第二週明細</vt:lpstr>
      <vt:lpstr>第三周明細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2024-02-27T06:25:27Z</cp:lastPrinted>
  <dcterms:created xsi:type="dcterms:W3CDTF">2013-10-17T10:44:48Z</dcterms:created>
  <dcterms:modified xsi:type="dcterms:W3CDTF">2024-12-07T02:16:37Z</dcterms:modified>
</cp:coreProperties>
</file>