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fif" ContentType="image/jpeg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(72張+3張公告)\"/>
    </mc:Choice>
  </mc:AlternateContent>
  <xr:revisionPtr revIDLastSave="0" documentId="13_ncr:1_{A2FE8DF8-19E9-455C-9930-11250A3F02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.2月菜單" sheetId="20" r:id="rId1"/>
    <sheet name="2月第一週明細" sheetId="41" r:id="rId2"/>
    <sheet name="2月第二週明細" sheetId="25" r:id="rId3"/>
    <sheet name="2月第三週明細 " sheetId="3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4" i="25" l="1"/>
  <c r="S21" i="39" l="1"/>
  <c r="P21" i="39"/>
  <c r="M21" i="39"/>
  <c r="J21" i="39"/>
  <c r="G21" i="39"/>
  <c r="D21" i="39"/>
  <c r="W26" i="39"/>
  <c r="M37" i="20" s="1"/>
  <c r="W24" i="39"/>
  <c r="M36" i="20" s="1"/>
  <c r="W22" i="39"/>
  <c r="K37" i="20" s="1"/>
  <c r="W28" i="39" l="1"/>
  <c r="K36" i="20" s="1"/>
  <c r="S29" i="41"/>
  <c r="S21" i="41"/>
  <c r="S13" i="41"/>
  <c r="P29" i="41"/>
  <c r="P21" i="41"/>
  <c r="P13" i="41"/>
  <c r="M29" i="41"/>
  <c r="M21" i="41"/>
  <c r="M13" i="41"/>
  <c r="J29" i="41"/>
  <c r="J21" i="41"/>
  <c r="J13" i="41"/>
  <c r="G29" i="41"/>
  <c r="G21" i="41"/>
  <c r="D29" i="41"/>
  <c r="D21" i="41"/>
  <c r="G13" i="41"/>
  <c r="D13" i="41"/>
  <c r="W10" i="41"/>
  <c r="W8" i="41"/>
  <c r="W18" i="41"/>
  <c r="I19" i="20" s="1"/>
  <c r="W16" i="41"/>
  <c r="I18" i="20" s="1"/>
  <c r="W14" i="41"/>
  <c r="W20" i="41" s="1"/>
  <c r="G18" i="20" s="1"/>
  <c r="W26" i="41"/>
  <c r="M19" i="20" s="1"/>
  <c r="W24" i="41"/>
  <c r="M18" i="20" s="1"/>
  <c r="W22" i="41"/>
  <c r="W34" i="41"/>
  <c r="Q19" i="20" s="1"/>
  <c r="W32" i="41"/>
  <c r="W30" i="41"/>
  <c r="O19" i="20" s="1"/>
  <c r="W42" i="41"/>
  <c r="U19" i="20" s="1"/>
  <c r="W40" i="41"/>
  <c r="U18" i="20" s="1"/>
  <c r="W38" i="41"/>
  <c r="S19" i="20" s="1"/>
  <c r="S37" i="41"/>
  <c r="P37" i="41"/>
  <c r="M37" i="41"/>
  <c r="J37" i="41"/>
  <c r="G37" i="41"/>
  <c r="D37" i="41"/>
  <c r="AE42" i="41"/>
  <c r="AD41" i="41"/>
  <c r="AD43" i="41" s="1"/>
  <c r="AE40" i="41"/>
  <c r="AC40" i="41"/>
  <c r="AF40" i="41" s="1"/>
  <c r="AD39" i="41"/>
  <c r="AC39" i="41"/>
  <c r="AF39" i="41" s="1"/>
  <c r="AE38" i="41"/>
  <c r="AC38" i="41"/>
  <c r="AF38" i="41" s="1"/>
  <c r="AE34" i="41"/>
  <c r="AD33" i="41"/>
  <c r="AF33" i="41" s="1"/>
  <c r="AE32" i="41"/>
  <c r="AC32" i="41"/>
  <c r="AF32" i="41" s="1"/>
  <c r="AD31" i="41"/>
  <c r="AC31" i="41"/>
  <c r="AE30" i="41"/>
  <c r="AC30" i="41"/>
  <c r="AF30" i="41" s="1"/>
  <c r="AE26" i="41"/>
  <c r="AD25" i="41"/>
  <c r="AF25" i="41" s="1"/>
  <c r="AE24" i="41"/>
  <c r="AC24" i="41"/>
  <c r="AD23" i="41"/>
  <c r="AC23" i="41"/>
  <c r="AF23" i="41" s="1"/>
  <c r="AE22" i="41"/>
  <c r="AC22" i="41"/>
  <c r="AE18" i="41"/>
  <c r="AF17" i="41"/>
  <c r="AD17" i="41"/>
  <c r="AE16" i="41"/>
  <c r="AC16" i="41"/>
  <c r="AD15" i="41"/>
  <c r="AD19" i="41" s="1"/>
  <c r="AC15" i="41"/>
  <c r="AE14" i="41"/>
  <c r="AC14" i="41"/>
  <c r="AC19" i="41" s="1"/>
  <c r="AE10" i="41"/>
  <c r="AD9" i="41"/>
  <c r="AF9" i="41" s="1"/>
  <c r="AE8" i="41"/>
  <c r="AC8" i="41"/>
  <c r="AD7" i="41"/>
  <c r="AC7" i="41"/>
  <c r="AF7" i="41" s="1"/>
  <c r="AE6" i="41"/>
  <c r="AE11" i="41" s="1"/>
  <c r="AC6" i="41"/>
  <c r="W18" i="39"/>
  <c r="W10" i="39"/>
  <c r="W42" i="25"/>
  <c r="W26" i="25"/>
  <c r="W18" i="25"/>
  <c r="W10" i="25"/>
  <c r="W36" i="41" l="1"/>
  <c r="O18" i="20" s="1"/>
  <c r="W28" i="41"/>
  <c r="K18" i="20" s="1"/>
  <c r="W12" i="41"/>
  <c r="AF24" i="41"/>
  <c r="K19" i="20"/>
  <c r="AE27" i="41"/>
  <c r="G19" i="20"/>
  <c r="Q18" i="20"/>
  <c r="AE19" i="41"/>
  <c r="AF8" i="41"/>
  <c r="AF16" i="41"/>
  <c r="AE35" i="41"/>
  <c r="AF14" i="41"/>
  <c r="AD27" i="41"/>
  <c r="AE43" i="41"/>
  <c r="AC43" i="41"/>
  <c r="AF43" i="41" s="1"/>
  <c r="AC11" i="41"/>
  <c r="AF15" i="41"/>
  <c r="AF22" i="41"/>
  <c r="AF31" i="41"/>
  <c r="W44" i="41"/>
  <c r="S18" i="20" s="1"/>
  <c r="AE20" i="41"/>
  <c r="AF19" i="41"/>
  <c r="AC20" i="41" s="1"/>
  <c r="AD20" i="41"/>
  <c r="AD11" i="41"/>
  <c r="AC35" i="41"/>
  <c r="AC27" i="41"/>
  <c r="AD35" i="41"/>
  <c r="AF41" i="41"/>
  <c r="AF6" i="41"/>
  <c r="AE44" i="41" l="1"/>
  <c r="AD44" i="41"/>
  <c r="AC44" i="41"/>
  <c r="AF27" i="41"/>
  <c r="AF35" i="41"/>
  <c r="AE36" i="41" s="1"/>
  <c r="AF11" i="41"/>
  <c r="E37" i="20"/>
  <c r="S29" i="39"/>
  <c r="P29" i="39"/>
  <c r="M29" i="39"/>
  <c r="J29" i="39"/>
  <c r="G29" i="39"/>
  <c r="D29" i="39"/>
  <c r="S13" i="39"/>
  <c r="P13" i="39"/>
  <c r="M13" i="39"/>
  <c r="J13" i="39"/>
  <c r="G13" i="39"/>
  <c r="D13" i="39"/>
  <c r="S5" i="39"/>
  <c r="P5" i="39"/>
  <c r="M5" i="39"/>
  <c r="J5" i="39"/>
  <c r="G5" i="39"/>
  <c r="D5" i="39"/>
  <c r="AE42" i="39"/>
  <c r="AD41" i="39"/>
  <c r="AE40" i="39"/>
  <c r="AC40" i="39"/>
  <c r="AF40" i="39" s="1"/>
  <c r="AD39" i="39"/>
  <c r="AC39" i="39"/>
  <c r="AF39" i="39" s="1"/>
  <c r="AE38" i="39"/>
  <c r="AC38" i="39"/>
  <c r="AE34" i="39"/>
  <c r="W34" i="39"/>
  <c r="Q37" i="20" s="1"/>
  <c r="AD33" i="39"/>
  <c r="AF33" i="39" s="1"/>
  <c r="AE32" i="39"/>
  <c r="AE35" i="39" s="1"/>
  <c r="AC32" i="39"/>
  <c r="W32" i="39"/>
  <c r="AD31" i="39"/>
  <c r="AC31" i="39"/>
  <c r="AF31" i="39" s="1"/>
  <c r="AE30" i="39"/>
  <c r="AC30" i="39"/>
  <c r="AF30" i="39" s="1"/>
  <c r="W30" i="39"/>
  <c r="O37" i="20" s="1"/>
  <c r="AE26" i="39"/>
  <c r="AD25" i="39"/>
  <c r="AF25" i="39" s="1"/>
  <c r="AE24" i="39"/>
  <c r="AC24" i="39"/>
  <c r="AD23" i="39"/>
  <c r="AC23" i="39"/>
  <c r="AE22" i="39"/>
  <c r="AC22" i="39"/>
  <c r="AC27" i="39" s="1"/>
  <c r="AE18" i="39"/>
  <c r="I37" i="20"/>
  <c r="AD17" i="39"/>
  <c r="AF17" i="39" s="1"/>
  <c r="AE16" i="39"/>
  <c r="AC16" i="39"/>
  <c r="AF16" i="39" s="1"/>
  <c r="W16" i="39"/>
  <c r="I36" i="20" s="1"/>
  <c r="AD15" i="39"/>
  <c r="AC15" i="39"/>
  <c r="AE14" i="39"/>
  <c r="AE19" i="39" s="1"/>
  <c r="AC14" i="39"/>
  <c r="W14" i="39"/>
  <c r="G37" i="20" s="1"/>
  <c r="AE10" i="39"/>
  <c r="AD9" i="39"/>
  <c r="AF9" i="39" s="1"/>
  <c r="AE8" i="39"/>
  <c r="AC8" i="39"/>
  <c r="W8" i="39"/>
  <c r="AF7" i="39"/>
  <c r="AD7" i="39"/>
  <c r="AC7" i="39"/>
  <c r="AE6" i="39"/>
  <c r="AC6" i="39"/>
  <c r="W6" i="39"/>
  <c r="C37" i="20" s="1"/>
  <c r="W12" i="39" l="1"/>
  <c r="C36" i="20" s="1"/>
  <c r="AD11" i="39"/>
  <c r="AC19" i="39"/>
  <c r="AF8" i="39"/>
  <c r="AD19" i="39"/>
  <c r="AE27" i="39"/>
  <c r="AF23" i="39"/>
  <c r="AC11" i="39"/>
  <c r="AF11" i="39" s="1"/>
  <c r="AD12" i="39" s="1"/>
  <c r="AE11" i="39"/>
  <c r="AF24" i="39"/>
  <c r="AD35" i="39"/>
  <c r="AE12" i="41"/>
  <c r="AC12" i="41"/>
  <c r="AD28" i="41"/>
  <c r="AE28" i="41"/>
  <c r="AD12" i="41"/>
  <c r="AC28" i="41"/>
  <c r="AC36" i="41"/>
  <c r="AD36" i="41"/>
  <c r="AC35" i="39"/>
  <c r="AD43" i="39"/>
  <c r="AF43" i="39" s="1"/>
  <c r="AC44" i="39" s="1"/>
  <c r="AC43" i="39"/>
  <c r="E36" i="20"/>
  <c r="AF15" i="39"/>
  <c r="AD27" i="39"/>
  <c r="AF32" i="39"/>
  <c r="AE43" i="39"/>
  <c r="W36" i="39"/>
  <c r="O36" i="20" s="1"/>
  <c r="Q36" i="20"/>
  <c r="W20" i="39"/>
  <c r="G36" i="20" s="1"/>
  <c r="AF19" i="39"/>
  <c r="AC20" i="39" s="1"/>
  <c r="AF27" i="39"/>
  <c r="AD28" i="39" s="1"/>
  <c r="AF14" i="39"/>
  <c r="AF41" i="39"/>
  <c r="AF35" i="39"/>
  <c r="AE36" i="39" s="1"/>
  <c r="AF38" i="39"/>
  <c r="AF22" i="39"/>
  <c r="AF6" i="39"/>
  <c r="AC12" i="39" l="1"/>
  <c r="AE20" i="39"/>
  <c r="AE44" i="39"/>
  <c r="AC28" i="39"/>
  <c r="AE12" i="39"/>
  <c r="AC36" i="39"/>
  <c r="AD20" i="39"/>
  <c r="AD36" i="39"/>
  <c r="AE28" i="39"/>
  <c r="AD44" i="39"/>
  <c r="W40" i="25" l="1"/>
  <c r="W38" i="25"/>
  <c r="W32" i="25"/>
  <c r="W30" i="25"/>
  <c r="W24" i="25"/>
  <c r="W22" i="25"/>
  <c r="K28" i="20" s="1"/>
  <c r="W16" i="25"/>
  <c r="W14" i="25"/>
  <c r="W8" i="25"/>
  <c r="W6" i="25"/>
  <c r="W28" i="25" l="1"/>
  <c r="W12" i="25"/>
  <c r="W44" i="25"/>
  <c r="S27" i="20" s="1"/>
  <c r="W36" i="25"/>
  <c r="W20" i="25"/>
  <c r="J21" i="25" l="1"/>
  <c r="AE42" i="25" l="1"/>
  <c r="U28" i="20"/>
  <c r="AD41" i="25"/>
  <c r="AF41" i="25" s="1"/>
  <c r="AE40" i="25"/>
  <c r="AC40" i="25"/>
  <c r="AD39" i="25"/>
  <c r="AC39" i="25"/>
  <c r="AE38" i="25"/>
  <c r="AC38" i="25"/>
  <c r="S37" i="25"/>
  <c r="P37" i="25"/>
  <c r="M37" i="25"/>
  <c r="J37" i="25"/>
  <c r="G37" i="25"/>
  <c r="D37" i="25"/>
  <c r="AE34" i="25"/>
  <c r="Q28" i="20"/>
  <c r="AD33" i="25"/>
  <c r="AF33" i="25" s="1"/>
  <c r="AE32" i="25"/>
  <c r="AC32" i="25"/>
  <c r="AD31" i="25"/>
  <c r="AC31" i="25"/>
  <c r="AE30" i="25"/>
  <c r="AC30" i="25"/>
  <c r="S29" i="25"/>
  <c r="P29" i="25"/>
  <c r="M29" i="25"/>
  <c r="J29" i="25"/>
  <c r="G29" i="25"/>
  <c r="D29" i="25"/>
  <c r="AE26" i="25"/>
  <c r="AD25" i="25"/>
  <c r="AF25" i="25" s="1"/>
  <c r="AE24" i="25"/>
  <c r="AC24" i="25"/>
  <c r="M27" i="20"/>
  <c r="AD23" i="25"/>
  <c r="AC23" i="25"/>
  <c r="AE22" i="25"/>
  <c r="AC22" i="25"/>
  <c r="S21" i="25"/>
  <c r="P21" i="25"/>
  <c r="M21" i="25"/>
  <c r="G21" i="25"/>
  <c r="D21" i="25"/>
  <c r="AE18" i="25"/>
  <c r="AD17" i="25"/>
  <c r="AF17" i="25" s="1"/>
  <c r="AE16" i="25"/>
  <c r="AC16" i="25"/>
  <c r="AD15" i="25"/>
  <c r="AC15" i="25"/>
  <c r="AE14" i="25"/>
  <c r="AC14" i="25"/>
  <c r="S13" i="25"/>
  <c r="P13" i="25"/>
  <c r="M13" i="25"/>
  <c r="J13" i="25"/>
  <c r="G13" i="25"/>
  <c r="D13" i="25"/>
  <c r="AE10" i="25"/>
  <c r="E28" i="20"/>
  <c r="AD9" i="25"/>
  <c r="AF9" i="25" s="1"/>
  <c r="AE8" i="25"/>
  <c r="AC8" i="25"/>
  <c r="E27" i="20"/>
  <c r="AD7" i="25"/>
  <c r="AD11" i="25" s="1"/>
  <c r="AC7" i="25"/>
  <c r="AE6" i="25"/>
  <c r="AC6" i="25"/>
  <c r="S5" i="25"/>
  <c r="P5" i="25"/>
  <c r="M5" i="25"/>
  <c r="J5" i="25"/>
  <c r="G5" i="25"/>
  <c r="D5" i="25"/>
  <c r="U27" i="20"/>
  <c r="AD27" i="25" l="1"/>
  <c r="AD19" i="25"/>
  <c r="AE19" i="25"/>
  <c r="AF16" i="25"/>
  <c r="AF31" i="25"/>
  <c r="AD43" i="25"/>
  <c r="AF23" i="25"/>
  <c r="AF32" i="25"/>
  <c r="AC43" i="25"/>
  <c r="AF40" i="25"/>
  <c r="AF6" i="25"/>
  <c r="AE43" i="25"/>
  <c r="AD35" i="25"/>
  <c r="AE11" i="25"/>
  <c r="AC11" i="25"/>
  <c r="AF15" i="25"/>
  <c r="AE35" i="25"/>
  <c r="AF8" i="25"/>
  <c r="AE27" i="25"/>
  <c r="AF24" i="25"/>
  <c r="AC19" i="25"/>
  <c r="AF14" i="25"/>
  <c r="AC27" i="25"/>
  <c r="AF22" i="25"/>
  <c r="AC35" i="25"/>
  <c r="AF30" i="25"/>
  <c r="AF7" i="25"/>
  <c r="AF38" i="25"/>
  <c r="AF39" i="25"/>
  <c r="Q27" i="20"/>
  <c r="I27" i="20"/>
  <c r="I28" i="20"/>
  <c r="G28" i="20"/>
  <c r="C28" i="20"/>
  <c r="S28" i="20"/>
  <c r="O28" i="20"/>
  <c r="M28" i="20"/>
  <c r="K27" i="20"/>
  <c r="AF11" i="25" l="1"/>
  <c r="AD12" i="25" s="1"/>
  <c r="AF43" i="25"/>
  <c r="AC44" i="25" s="1"/>
  <c r="AF19" i="25"/>
  <c r="AC20" i="25" s="1"/>
  <c r="G27" i="20"/>
  <c r="AF35" i="25"/>
  <c r="AF27" i="25"/>
  <c r="AC28" i="25" s="1"/>
  <c r="AC12" i="25"/>
  <c r="AE12" i="25"/>
  <c r="C27" i="20"/>
  <c r="O27" i="20"/>
  <c r="AD44" i="25" l="1"/>
  <c r="AE44" i="25"/>
  <c r="AE20" i="25"/>
  <c r="AD20" i="25"/>
  <c r="AD36" i="25"/>
  <c r="AE36" i="25"/>
  <c r="AC36" i="25"/>
  <c r="AD28" i="25"/>
  <c r="AE28" i="25"/>
</calcChain>
</file>

<file path=xl/sharedStrings.xml><?xml version="1.0" encoding="utf-8"?>
<sst xmlns="http://schemas.openxmlformats.org/spreadsheetml/2006/main" count="888" uniqueCount="301">
  <si>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</si>
  <si>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</si>
  <si>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</si>
  <si>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</si>
  <si>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</si>
  <si>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</si>
  <si>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</si>
  <si>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</si>
  <si>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</si>
  <si>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</si>
  <si>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</si>
  <si>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</si>
  <si>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</si>
  <si>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</si>
  <si>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</si>
  <si>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</si>
  <si>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</si>
  <si>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</si>
  <si>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</si>
  <si>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</si>
  <si>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</si>
  <si>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</si>
  <si>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</si>
  <si>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</si>
  <si>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</si>
  <si>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</si>
  <si>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</si>
  <si>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</si>
  <si>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</si>
  <si>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</si>
  <si>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</si>
  <si>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</si>
  <si>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</si>
  <si>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</si>
  <si>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</si>
  <si>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</si>
  <si>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</si>
  <si>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</si>
  <si>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</si>
  <si>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</si>
  <si>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</si>
  <si>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</si>
  <si>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</si>
  <si>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</si>
  <si>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</si>
  <si>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</si>
  <si>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</si>
  <si>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</si>
  <si>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</si>
  <si>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香Q米飯</t>
    <phoneticPr fontId="19" type="noConversion"/>
  </si>
  <si>
    <t>生鮮豬絞肉</t>
    <phoneticPr fontId="19" type="noConversion"/>
  </si>
  <si>
    <t>木耳</t>
    <phoneticPr fontId="19" type="noConversion"/>
  </si>
  <si>
    <t>白米</t>
    <phoneticPr fontId="19" type="noConversion"/>
  </si>
  <si>
    <t>蔬菜</t>
    <phoneticPr fontId="19" type="noConversion"/>
  </si>
  <si>
    <t>地瓜飯</t>
    <phoneticPr fontId="19" type="noConversion"/>
  </si>
  <si>
    <t>星期三</t>
    <phoneticPr fontId="19" type="noConversion"/>
  </si>
  <si>
    <t>星期四</t>
    <phoneticPr fontId="19" type="noConversion"/>
  </si>
  <si>
    <t>深色蔬菜</t>
    <phoneticPr fontId="19" type="noConversion"/>
  </si>
  <si>
    <t>淺色蔬菜</t>
    <phoneticPr fontId="19" type="noConversion"/>
  </si>
  <si>
    <t>煮</t>
    <phoneticPr fontId="19" type="noConversion"/>
  </si>
  <si>
    <t>蒸</t>
    <phoneticPr fontId="19" type="noConversion"/>
  </si>
  <si>
    <t>蔬菜</t>
    <phoneticPr fontId="19" type="noConversion"/>
  </si>
  <si>
    <t>川燙</t>
    <phoneticPr fontId="19" type="noConversion"/>
  </si>
  <si>
    <t>白米</t>
    <phoneticPr fontId="19" type="noConversion"/>
  </si>
  <si>
    <t>地瓜</t>
    <phoneticPr fontId="19" type="noConversion"/>
  </si>
  <si>
    <t>烤</t>
    <phoneticPr fontId="19" type="noConversion"/>
  </si>
  <si>
    <t>星期五</t>
    <phoneticPr fontId="19" type="noConversion"/>
  </si>
  <si>
    <t>豆</t>
    <phoneticPr fontId="19" type="noConversion"/>
  </si>
  <si>
    <t>蔬菜</t>
    <phoneticPr fontId="19" type="noConversion"/>
  </si>
  <si>
    <t>煮</t>
    <phoneticPr fontId="19" type="noConversion"/>
  </si>
  <si>
    <t>川燙</t>
    <phoneticPr fontId="19" type="noConversion"/>
  </si>
  <si>
    <t>糙米飯</t>
    <phoneticPr fontId="19" type="noConversion"/>
  </si>
  <si>
    <t>熱量:</t>
    <phoneticPr fontId="19" type="noConversion"/>
  </si>
  <si>
    <t>炸</t>
    <phoneticPr fontId="19" type="noConversion"/>
  </si>
  <si>
    <t>冷</t>
    <phoneticPr fontId="19" type="noConversion"/>
  </si>
  <si>
    <t>深色蔬菜</t>
    <phoneticPr fontId="19" type="noConversion"/>
  </si>
  <si>
    <t>胡蘿蔔</t>
    <phoneticPr fontId="19" type="noConversion"/>
  </si>
  <si>
    <t>蒸</t>
    <phoneticPr fontId="19" type="noConversion"/>
  </si>
  <si>
    <t>洋蔥</t>
    <phoneticPr fontId="19" type="noConversion"/>
  </si>
  <si>
    <t>地瓜</t>
    <phoneticPr fontId="19" type="noConversion"/>
  </si>
  <si>
    <t>豬肉來源:臺灣(豬肉及豬可食部位原料之原產地:臺灣)</t>
  </si>
  <si>
    <t>蘿蔔湯</t>
    <phoneticPr fontId="19" type="noConversion"/>
  </si>
  <si>
    <t>粉薑</t>
    <phoneticPr fontId="19" type="noConversion"/>
  </si>
  <si>
    <t>傳統豆腐</t>
    <phoneticPr fontId="19" type="noConversion"/>
  </si>
  <si>
    <t>生鮮豬後腿肉絲</t>
    <phoneticPr fontId="19" type="noConversion"/>
  </si>
  <si>
    <t>三色豆</t>
    <phoneticPr fontId="19" type="noConversion"/>
  </si>
  <si>
    <t>甘藍</t>
    <phoneticPr fontId="19" type="noConversion"/>
  </si>
  <si>
    <t>生鮮豬後腿肉丁</t>
    <phoneticPr fontId="19" type="noConversion"/>
  </si>
  <si>
    <t>糙粳米</t>
    <phoneticPr fontId="19" type="noConversion"/>
  </si>
  <si>
    <t>雞蛋</t>
    <phoneticPr fontId="19" type="noConversion"/>
  </si>
  <si>
    <t>冷凍玉米粒</t>
    <phoneticPr fontId="19" type="noConversion"/>
  </si>
  <si>
    <t>綠豆芽</t>
    <phoneticPr fontId="19" type="noConversion"/>
  </si>
  <si>
    <t>小米飯</t>
    <phoneticPr fontId="19" type="noConversion"/>
  </si>
  <si>
    <t>有機蔬菜</t>
    <phoneticPr fontId="19" type="noConversion"/>
  </si>
  <si>
    <t>小米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</si>
  <si>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</si>
  <si>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</si>
  <si>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</si>
  <si>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醣類：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</si>
  <si>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</si>
  <si>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</si>
  <si>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</si>
  <si>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結球白菜</t>
    <phoneticPr fontId="19" type="noConversion"/>
  </si>
  <si>
    <t>醃</t>
    <phoneticPr fontId="19" type="noConversion"/>
  </si>
  <si>
    <t>麵條</t>
    <phoneticPr fontId="19" type="noConversion"/>
  </si>
  <si>
    <t>生鮮豆乾丁</t>
    <phoneticPr fontId="19" type="noConversion"/>
  </si>
  <si>
    <t>球莖甘藍</t>
    <phoneticPr fontId="19" type="noConversion"/>
  </si>
  <si>
    <t>玉米濃湯(芡)</t>
    <phoneticPr fontId="19" type="noConversion"/>
  </si>
  <si>
    <t>生鮮水鯊魚肉</t>
    <phoneticPr fontId="19" type="noConversion"/>
  </si>
  <si>
    <t>關東煮(豆)</t>
    <phoneticPr fontId="19" type="noConversion"/>
  </si>
  <si>
    <t>和平紀念日</t>
    <phoneticPr fontId="19" type="noConversion"/>
  </si>
  <si>
    <t>鳳梨</t>
    <phoneticPr fontId="19" type="noConversion"/>
  </si>
  <si>
    <t>白蘿蔔</t>
    <phoneticPr fontId="19" type="noConversion"/>
  </si>
  <si>
    <t>海帶結</t>
    <phoneticPr fontId="19" type="noConversion"/>
  </si>
  <si>
    <t>杏鮑菇</t>
    <phoneticPr fontId="19" type="noConversion"/>
  </si>
  <si>
    <t>加</t>
    <phoneticPr fontId="19" type="noConversion"/>
  </si>
  <si>
    <t>煮</t>
    <phoneticPr fontId="19" type="noConversion"/>
  </si>
  <si>
    <t>紫菜</t>
    <phoneticPr fontId="47" type="noConversion"/>
  </si>
  <si>
    <t>烤</t>
    <phoneticPr fontId="19" type="noConversion"/>
  </si>
  <si>
    <t>粉薑</t>
    <phoneticPr fontId="19" type="noConversion"/>
  </si>
  <si>
    <t>海</t>
    <phoneticPr fontId="19" type="noConversion"/>
  </si>
  <si>
    <t>生鮮阿根廷魷</t>
    <phoneticPr fontId="19" type="noConversion"/>
  </si>
  <si>
    <t>味噌</t>
    <phoneticPr fontId="19" type="noConversion"/>
  </si>
  <si>
    <t>乾裙帶菜</t>
    <phoneticPr fontId="19" type="noConversion"/>
  </si>
  <si>
    <t>日式昆布湯</t>
    <phoneticPr fontId="19" type="noConversion"/>
  </si>
  <si>
    <t>炸</t>
    <phoneticPr fontId="19" type="noConversion"/>
  </si>
  <si>
    <t>美白菇</t>
    <phoneticPr fontId="19" type="noConversion"/>
  </si>
  <si>
    <t>芡</t>
    <phoneticPr fontId="19" type="noConversion"/>
  </si>
  <si>
    <t>紫菜</t>
    <phoneticPr fontId="19" type="noConversion"/>
  </si>
  <si>
    <t>2月10日(一)</t>
    <phoneticPr fontId="19" type="noConversion"/>
  </si>
  <si>
    <t>2月17日(一)</t>
    <phoneticPr fontId="19" type="noConversion"/>
  </si>
  <si>
    <t>2月24日(一)</t>
    <phoneticPr fontId="19" type="noConversion"/>
  </si>
  <si>
    <t>2月11日(二)</t>
    <phoneticPr fontId="19" type="noConversion"/>
  </si>
  <si>
    <t>2月12日(三)</t>
    <phoneticPr fontId="19" type="noConversion"/>
  </si>
  <si>
    <t>2月13日(四)</t>
    <phoneticPr fontId="19" type="noConversion"/>
  </si>
  <si>
    <t>2月14日(五)</t>
    <phoneticPr fontId="19" type="noConversion"/>
  </si>
  <si>
    <t>2月18日(二)</t>
    <phoneticPr fontId="19" type="noConversion"/>
  </si>
  <si>
    <t>2月19日(三)</t>
    <phoneticPr fontId="19" type="noConversion"/>
  </si>
  <si>
    <t>2月20日(四)</t>
    <phoneticPr fontId="19" type="noConversion"/>
  </si>
  <si>
    <t>2月21日(五)</t>
    <phoneticPr fontId="19" type="noConversion"/>
  </si>
  <si>
    <t>2月25日(二)</t>
    <phoneticPr fontId="19" type="noConversion"/>
  </si>
  <si>
    <t>2月26日(三)</t>
    <phoneticPr fontId="19" type="noConversion"/>
  </si>
  <si>
    <t>2月27日(四)</t>
    <phoneticPr fontId="19" type="noConversion"/>
  </si>
  <si>
    <t>2月28日(五)</t>
    <phoneticPr fontId="19" type="noConversion"/>
  </si>
  <si>
    <t>蕃茄炒蛋</t>
    <phoneticPr fontId="19" type="noConversion"/>
  </si>
  <si>
    <t>麥片飯</t>
    <phoneticPr fontId="19" type="noConversion"/>
  </si>
  <si>
    <t>醬燒豬排</t>
    <phoneticPr fontId="19" type="noConversion"/>
  </si>
  <si>
    <t>有機蔬菜</t>
    <phoneticPr fontId="19" type="noConversion"/>
  </si>
  <si>
    <t>酢醬拌麵</t>
    <phoneticPr fontId="19" type="noConversion"/>
  </si>
  <si>
    <t>日式涮涮燒肉</t>
    <phoneticPr fontId="19" type="noConversion"/>
  </si>
  <si>
    <t>洋蔥豬柳</t>
    <phoneticPr fontId="19" type="noConversion"/>
  </si>
  <si>
    <t>台式炒米粉</t>
    <phoneticPr fontId="19" type="noConversion"/>
  </si>
  <si>
    <t>洋蔥炒蛋</t>
    <phoneticPr fontId="19" type="noConversion"/>
  </si>
  <si>
    <t>香Q米飯</t>
    <phoneticPr fontId="19" type="noConversion"/>
  </si>
  <si>
    <t>招牌香嫩雞腿</t>
    <phoneticPr fontId="19" type="noConversion"/>
  </si>
  <si>
    <t>夏威夷拌飯</t>
    <phoneticPr fontId="19" type="noConversion"/>
  </si>
  <si>
    <t>誠實豆沙包(冷)</t>
    <phoneticPr fontId="19" type="noConversion"/>
  </si>
  <si>
    <t>鹹酥雞(炸)</t>
    <phoneticPr fontId="19" type="noConversion"/>
  </si>
  <si>
    <t>瓜仔肉(醃)</t>
    <phoneticPr fontId="19" type="noConversion"/>
  </si>
  <si>
    <t>泡菜鍋</t>
    <phoneticPr fontId="19" type="noConversion"/>
  </si>
  <si>
    <t>結頭菜湯</t>
    <phoneticPr fontId="19" type="noConversion"/>
  </si>
  <si>
    <t>蝦仁玉米(海)</t>
    <phoneticPr fontId="19" type="noConversion"/>
  </si>
  <si>
    <t>紅燒肉</t>
    <phoneticPr fontId="19" type="noConversion"/>
  </si>
  <si>
    <t>招牌香菇貢丸(加)</t>
    <phoneticPr fontId="19" type="noConversion"/>
  </si>
  <si>
    <t>酸菜白肉鍋(醃)</t>
    <phoneticPr fontId="19" type="noConversion"/>
  </si>
  <si>
    <t>川味豆腐(豆)</t>
    <phoneticPr fontId="19" type="noConversion"/>
  </si>
  <si>
    <t>咔啦翅小腿(炸)</t>
    <phoneticPr fontId="19" type="noConversion"/>
  </si>
  <si>
    <t>冷</t>
  </si>
  <si>
    <t>冷</t>
    <phoneticPr fontId="19" type="noConversion"/>
  </si>
  <si>
    <t>蔬菜</t>
    <phoneticPr fontId="19" type="noConversion"/>
  </si>
  <si>
    <t>白蘿蔔</t>
    <phoneticPr fontId="19" type="noConversion"/>
  </si>
  <si>
    <t>白米</t>
    <phoneticPr fontId="19" type="noConversion"/>
  </si>
  <si>
    <t>生鮮豬絞肉</t>
    <phoneticPr fontId="19" type="noConversion"/>
  </si>
  <si>
    <t>生鮮蝦仁</t>
    <phoneticPr fontId="19" type="noConversion"/>
  </si>
  <si>
    <t>甘藍</t>
    <phoneticPr fontId="19" type="noConversion"/>
  </si>
  <si>
    <t>生鮮鴨肉</t>
  </si>
  <si>
    <t>冷凍豬血糕</t>
  </si>
  <si>
    <t>海苔絲</t>
    <phoneticPr fontId="19" type="noConversion"/>
  </si>
  <si>
    <t>生鮮雞胸肉</t>
    <phoneticPr fontId="19" type="noConversion"/>
  </si>
  <si>
    <t>米粉</t>
    <phoneticPr fontId="19" type="noConversion"/>
  </si>
  <si>
    <t>胡蘿蔔</t>
  </si>
  <si>
    <t>胡蘿蔔</t>
    <phoneticPr fontId="19" type="noConversion"/>
  </si>
  <si>
    <t>綠豆芽</t>
    <phoneticPr fontId="19" type="noConversion"/>
  </si>
  <si>
    <t>乾香菇</t>
    <phoneticPr fontId="19" type="noConversion"/>
  </si>
  <si>
    <t>洋蔥</t>
    <phoneticPr fontId="19" type="noConversion"/>
  </si>
  <si>
    <t>醃漬花胡瓜</t>
    <phoneticPr fontId="19" type="noConversion"/>
  </si>
  <si>
    <t>醃</t>
    <phoneticPr fontId="19" type="noConversion"/>
  </si>
  <si>
    <t>油蔥酥</t>
    <phoneticPr fontId="19" type="noConversion"/>
  </si>
  <si>
    <t>生鮮雞翅</t>
    <phoneticPr fontId="19" type="noConversion"/>
  </si>
  <si>
    <t>蕃茄</t>
    <phoneticPr fontId="19" type="noConversion"/>
  </si>
  <si>
    <t>雞蛋</t>
    <phoneticPr fontId="19" type="noConversion"/>
  </si>
  <si>
    <t>香菇貢丸</t>
    <phoneticPr fontId="19" type="noConversion"/>
  </si>
  <si>
    <t>冬瓜</t>
    <phoneticPr fontId="19" type="noConversion"/>
  </si>
  <si>
    <t>結球白菜</t>
  </si>
  <si>
    <t>起司粉</t>
    <phoneticPr fontId="19" type="noConversion"/>
  </si>
  <si>
    <t>嫩煎雞腿排</t>
    <phoneticPr fontId="19" type="noConversion"/>
  </si>
  <si>
    <t>傳統豆腐</t>
    <phoneticPr fontId="19" type="noConversion"/>
  </si>
  <si>
    <t>生鮮豬前腿肉片</t>
    <phoneticPr fontId="19" type="noConversion"/>
  </si>
  <si>
    <t>紅豆包</t>
    <phoneticPr fontId="19" type="noConversion"/>
  </si>
  <si>
    <t>生鮮骨腿</t>
    <phoneticPr fontId="19" type="noConversion"/>
  </si>
  <si>
    <t>金針菇</t>
    <phoneticPr fontId="19" type="noConversion"/>
  </si>
  <si>
    <t>豆</t>
    <phoneticPr fontId="19" type="noConversion"/>
  </si>
  <si>
    <t>美白菇</t>
    <phoneticPr fontId="19" type="noConversion"/>
  </si>
  <si>
    <t>三色豆</t>
    <phoneticPr fontId="19" type="noConversion"/>
  </si>
  <si>
    <t>生鮮豬里肌肉排</t>
    <phoneticPr fontId="19" type="noConversion"/>
  </si>
  <si>
    <t>百頁豆腐</t>
    <phoneticPr fontId="19" type="noConversion"/>
  </si>
  <si>
    <t>球莖甘藍</t>
    <phoneticPr fontId="47" type="noConversion"/>
  </si>
  <si>
    <t>地瓜</t>
    <phoneticPr fontId="19" type="noConversion"/>
  </si>
  <si>
    <t>大麥片</t>
    <phoneticPr fontId="19" type="noConversion"/>
  </si>
  <si>
    <t>生鮮翅小腿</t>
    <phoneticPr fontId="19" type="noConversion"/>
  </si>
  <si>
    <t>冷凍玉米粒</t>
    <phoneticPr fontId="19" type="noConversion"/>
  </si>
  <si>
    <t>海</t>
    <phoneticPr fontId="19" type="noConversion"/>
  </si>
  <si>
    <t>小饅頭</t>
    <phoneticPr fontId="19" type="noConversion"/>
  </si>
  <si>
    <t>榨菜</t>
    <phoneticPr fontId="47" type="noConversion"/>
  </si>
  <si>
    <t>脆筍絲</t>
    <phoneticPr fontId="47" type="noConversion"/>
  </si>
  <si>
    <t>雞水煮蛋</t>
    <phoneticPr fontId="19" type="noConversion"/>
  </si>
  <si>
    <t>生鮮骨腿</t>
    <phoneticPr fontId="19" type="noConversion"/>
  </si>
  <si>
    <t>豬肉來源:臺灣(豬肉及豬可食部位原料之原產地:臺灣)</t>
    <phoneticPr fontId="19" type="noConversion"/>
  </si>
  <si>
    <t>每週供應魚類產品.小心魚刺</t>
    <phoneticPr fontId="19" type="noConversion"/>
  </si>
  <si>
    <t>三絲豆腐(豆)</t>
    <phoneticPr fontId="19" type="noConversion"/>
  </si>
  <si>
    <t>小饅頭(冷)</t>
    <phoneticPr fontId="19" type="noConversion"/>
  </si>
  <si>
    <t>卡滋魚條(炸)(海)</t>
    <phoneticPr fontId="19" type="noConversion"/>
  </si>
  <si>
    <t>起司年糕(冷)</t>
    <phoneticPr fontId="19" type="noConversion"/>
  </si>
  <si>
    <t>白醬馬鈴薯</t>
    <phoneticPr fontId="19" type="noConversion"/>
  </si>
  <si>
    <t>海</t>
    <phoneticPr fontId="19" type="noConversion"/>
  </si>
  <si>
    <t>加</t>
    <phoneticPr fontId="19" type="noConversion"/>
  </si>
  <si>
    <t>滷</t>
    <phoneticPr fontId="19" type="noConversion"/>
  </si>
  <si>
    <t>魚丁+百頁豆腐(海)(加)(炸)</t>
    <phoneticPr fontId="19" type="noConversion"/>
  </si>
  <si>
    <t>北京甜麵鴨(冷)</t>
    <phoneticPr fontId="19" type="noConversion"/>
  </si>
  <si>
    <t>袖珍菇</t>
    <phoneticPr fontId="19" type="noConversion"/>
  </si>
  <si>
    <t>生鮮豬肉片</t>
    <phoneticPr fontId="19" type="noConversion"/>
  </si>
  <si>
    <t>黑豆干</t>
    <phoneticPr fontId="19" type="noConversion"/>
  </si>
  <si>
    <t>雞蛋</t>
    <phoneticPr fontId="19" type="noConversion"/>
  </si>
  <si>
    <t>粉薑</t>
    <phoneticPr fontId="19" type="noConversion"/>
  </si>
  <si>
    <t>老北京酢醬(豆)+滷蛋</t>
    <phoneticPr fontId="19" type="noConversion"/>
  </si>
  <si>
    <t>三色豆</t>
    <phoneticPr fontId="19" type="noConversion"/>
  </si>
  <si>
    <t>甘藍</t>
    <phoneticPr fontId="19" type="noConversion"/>
  </si>
  <si>
    <t>冷</t>
    <phoneticPr fontId="19" type="noConversion"/>
  </si>
  <si>
    <t>酸辣湯(豆)(芡)(醃)</t>
    <phoneticPr fontId="19" type="noConversion"/>
  </si>
  <si>
    <t>豆皮</t>
    <phoneticPr fontId="19" type="noConversion"/>
  </si>
  <si>
    <t>白蘿蔔</t>
    <phoneticPr fontId="19" type="noConversion"/>
  </si>
  <si>
    <t>豆</t>
    <phoneticPr fontId="19" type="noConversion"/>
  </si>
  <si>
    <t>豆腐丁</t>
    <phoneticPr fontId="19" type="noConversion"/>
  </si>
  <si>
    <t>絞肉腐丁(豆)</t>
    <phoneticPr fontId="19" type="noConversion"/>
  </si>
  <si>
    <t>年糕</t>
    <phoneticPr fontId="19" type="noConversion"/>
  </si>
  <si>
    <t>冷</t>
    <phoneticPr fontId="19" type="noConversion"/>
  </si>
  <si>
    <t>生鮮雞排</t>
    <phoneticPr fontId="19" type="noConversion"/>
  </si>
  <si>
    <t>豆干絲</t>
    <phoneticPr fontId="19" type="noConversion"/>
  </si>
  <si>
    <t>馬鈴薯</t>
    <phoneticPr fontId="19" type="noConversion"/>
  </si>
  <si>
    <t>地瓜</t>
    <phoneticPr fontId="19" type="noConversion"/>
  </si>
  <si>
    <t>酸白菜</t>
    <phoneticPr fontId="19" type="noConversion"/>
  </si>
  <si>
    <t>杏鮑菇</t>
    <phoneticPr fontId="19" type="noConversion"/>
  </si>
  <si>
    <t>海</t>
    <phoneticPr fontId="19" type="noConversion"/>
  </si>
  <si>
    <t>吮指雞腿(炸)</t>
    <phoneticPr fontId="19" type="noConversion"/>
  </si>
  <si>
    <t>冷凍花椰菜</t>
    <phoneticPr fontId="19" type="noConversion"/>
  </si>
  <si>
    <t>木耳</t>
    <phoneticPr fontId="19" type="noConversion"/>
  </si>
  <si>
    <t>胡蘿蔔</t>
    <phoneticPr fontId="19" type="noConversion"/>
  </si>
  <si>
    <t>鮮蔬肉絲湯</t>
    <phoneticPr fontId="19" type="noConversion"/>
  </si>
  <si>
    <t>甘藍</t>
    <phoneticPr fontId="47" type="noConversion"/>
  </si>
  <si>
    <t>蒸</t>
    <phoneticPr fontId="19" type="noConversion"/>
  </si>
  <si>
    <t>煮</t>
    <phoneticPr fontId="19" type="noConversion"/>
  </si>
  <si>
    <t>脆皮雞翅</t>
    <phoneticPr fontId="19" type="noConversion"/>
  </si>
  <si>
    <t>酸菜豬血(醃)(豆)</t>
    <phoneticPr fontId="19" type="noConversion"/>
  </si>
  <si>
    <t>傳統豆腐</t>
    <phoneticPr fontId="19" type="noConversion"/>
  </si>
  <si>
    <t>酸菜</t>
    <phoneticPr fontId="19" type="noConversion"/>
  </si>
  <si>
    <t>醃</t>
    <phoneticPr fontId="19" type="noConversion"/>
  </si>
  <si>
    <t>川燙</t>
    <phoneticPr fontId="19" type="noConversion"/>
  </si>
  <si>
    <t>生鮮豬血</t>
    <phoneticPr fontId="19" type="noConversion"/>
  </si>
  <si>
    <t>海鮮中卷(海)</t>
    <phoneticPr fontId="19" type="noConversion"/>
  </si>
  <si>
    <t>壽喜肉片</t>
    <phoneticPr fontId="19" type="noConversion"/>
  </si>
  <si>
    <t>生鮮豬前腿肉片</t>
    <phoneticPr fontId="19" type="noConversion"/>
  </si>
  <si>
    <t>蒸餃X2(冷)</t>
    <phoneticPr fontId="19" type="noConversion"/>
  </si>
  <si>
    <t>冷凍豬肉水餃</t>
    <phoneticPr fontId="19" type="noConversion"/>
  </si>
  <si>
    <t>麥克小雞塊(加)</t>
    <phoneticPr fontId="19" type="noConversion"/>
  </si>
  <si>
    <t>冷凍雞塊</t>
    <phoneticPr fontId="19" type="noConversion"/>
  </si>
  <si>
    <t>加</t>
    <phoneticPr fontId="19" type="noConversion"/>
  </si>
  <si>
    <t>脆筍</t>
    <phoneticPr fontId="19" type="noConversion"/>
  </si>
  <si>
    <t>醃</t>
    <phoneticPr fontId="19" type="noConversion"/>
  </si>
  <si>
    <t>香炒雙絲(豆)(醃)</t>
    <phoneticPr fontId="19" type="noConversion"/>
  </si>
  <si>
    <t>生鮮鯰魚肉</t>
    <phoneticPr fontId="19" type="noConversion"/>
  </si>
  <si>
    <t>海陸高麗菜(海)</t>
    <phoneticPr fontId="19" type="noConversion"/>
  </si>
  <si>
    <t>紅辣椒</t>
    <phoneticPr fontId="19" type="noConversion"/>
  </si>
  <si>
    <t>大蒜</t>
    <phoneticPr fontId="19" type="noConversion"/>
  </si>
  <si>
    <t>甘藷條</t>
    <phoneticPr fontId="19" type="noConversion"/>
  </si>
  <si>
    <t>蘿蔔豆皮湯(加)</t>
    <phoneticPr fontId="19" type="noConversion"/>
  </si>
  <si>
    <t>金針菇蛋花湯</t>
    <phoneticPr fontId="19" type="noConversion"/>
  </si>
  <si>
    <t>生鮮雞腿</t>
    <phoneticPr fontId="19" type="noConversion"/>
  </si>
  <si>
    <t>香酥雞腿(炸)</t>
    <phoneticPr fontId="19" type="noConversion"/>
  </si>
  <si>
    <t>海苔菇菇</t>
    <phoneticPr fontId="19" type="noConversion"/>
  </si>
  <si>
    <t>114年2月24日-2月28日第三週菜單明細(員林國小--承富)</t>
    <phoneticPr fontId="19" type="noConversion"/>
  </si>
  <si>
    <t>114年2月17日-2月21日第二週菜單明細(員林國小--承富)</t>
    <phoneticPr fontId="19" type="noConversion"/>
  </si>
  <si>
    <t>114年2月10日-2月14日第一週菜單明細(員林國小--承富)</t>
    <phoneticPr fontId="19" type="noConversion"/>
  </si>
  <si>
    <t>冬瓜肉絲湯/獎勵金豆奶</t>
    <phoneticPr fontId="19" type="noConversion"/>
  </si>
  <si>
    <t>獎勵金豆奶</t>
    <phoneticPr fontId="19" type="noConversion"/>
  </si>
  <si>
    <r>
      <rPr>
        <sz val="28"/>
        <rFont val="標楷體"/>
        <family val="4"/>
        <charset val="136"/>
      </rPr>
      <t>紫菜蛋花湯/</t>
    </r>
    <r>
      <rPr>
        <b/>
        <sz val="28"/>
        <color rgb="FFFF0000"/>
        <rFont val="標楷體"/>
        <family val="4"/>
        <charset val="136"/>
      </rPr>
      <t>小餐包(冷)</t>
    </r>
    <phoneticPr fontId="19" type="noConversion"/>
  </si>
  <si>
    <t>煮烤</t>
    <phoneticPr fontId="19" type="noConversion"/>
  </si>
  <si>
    <t>小餐包</t>
    <phoneticPr fontId="19" type="noConversion"/>
  </si>
  <si>
    <r>
      <t>紫菜蛋花湯/</t>
    </r>
    <r>
      <rPr>
        <b/>
        <sz val="28"/>
        <color rgb="FF00B050"/>
        <rFont val="標楷體"/>
        <family val="4"/>
        <charset val="136"/>
      </rPr>
      <t>手工烤饅頭(冷)</t>
    </r>
    <phoneticPr fontId="19" type="noConversion"/>
  </si>
  <si>
    <t>冬瓜山粉圓</t>
    <phoneticPr fontId="19" type="noConversion"/>
  </si>
  <si>
    <t>冬瓜糖磚</t>
    <phoneticPr fontId="19" type="noConversion"/>
  </si>
  <si>
    <t>山粉圓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</si>
</sst>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0_);[Red]\(0\)"/>
  </numFmts>
  <fonts count="94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28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26"/>
      <name val="標楷體"/>
      <family val="4"/>
      <charset val="136"/>
    </font>
    <font>
      <sz val="28"/>
      <color rgb="FFFF0000"/>
      <name val="華康墨字體(P)"/>
      <family val="5"/>
      <charset val="136"/>
    </font>
    <font>
      <sz val="28"/>
      <color rgb="FF6600FF"/>
      <name val="華康墨字體(P)"/>
      <family val="5"/>
      <charset val="136"/>
    </font>
    <font>
      <b/>
      <sz val="28"/>
      <color theme="5" tint="-0.499984740745262"/>
      <name val="華康流隸體(P)"/>
      <family val="4"/>
      <charset val="136"/>
    </font>
    <font>
      <sz val="28"/>
      <color rgb="FF7030A0"/>
      <name val="華康流隸體(P)"/>
      <family val="4"/>
      <charset val="136"/>
    </font>
    <font>
      <sz val="28"/>
      <color rgb="FFFF3399"/>
      <name val="華康棒棒體W5"/>
      <family val="5"/>
      <charset val="136"/>
    </font>
    <font>
      <sz val="28"/>
      <color rgb="FFFF3399"/>
      <name val="華康墨字體(P)"/>
      <family val="5"/>
      <charset val="136"/>
    </font>
    <font>
      <sz val="12"/>
      <name val="新細明體"/>
      <family val="1"/>
    </font>
    <font>
      <sz val="10"/>
      <color rgb="FF0000FF"/>
      <name val="新細明體"/>
      <family val="1"/>
      <scheme val="minor"/>
    </font>
    <font>
      <sz val="20"/>
      <name val="新細明體"/>
      <family val="1"/>
    </font>
    <font>
      <b/>
      <sz val="16"/>
      <name val="新細明體"/>
      <family val="1"/>
      <charset val="136"/>
    </font>
    <font>
      <sz val="20"/>
      <color rgb="FFFF0000"/>
      <name val="新細明體"/>
      <family val="1"/>
      <charset val="136"/>
    </font>
    <font>
      <sz val="28"/>
      <color theme="1"/>
      <name val="標楷體"/>
      <family val="4"/>
      <charset val="136"/>
    </font>
    <font>
      <b/>
      <sz val="26"/>
      <name val="標楷體"/>
      <family val="4"/>
      <charset val="136"/>
    </font>
    <font>
      <b/>
      <sz val="26"/>
      <color theme="5" tint="-0.499984740745262"/>
      <name val="華康流隸體(P)"/>
      <family val="4"/>
      <charset val="136"/>
    </font>
    <font>
      <sz val="26"/>
      <color rgb="FFFF3399"/>
      <name val="華康墨字體(P)"/>
      <family val="5"/>
      <charset val="136"/>
    </font>
    <font>
      <sz val="26"/>
      <color rgb="FFFF3399"/>
      <name val="華康棒棒體W5"/>
      <family val="5"/>
      <charset val="136"/>
    </font>
    <font>
      <sz val="26"/>
      <color rgb="FF7030A0"/>
      <name val="華康流隸體(P)"/>
      <family val="4"/>
      <charset val="136"/>
    </font>
    <font>
      <b/>
      <sz val="26"/>
      <color rgb="FF009900"/>
      <name val="華康棒棒體W5"/>
      <family val="5"/>
      <charset val="136"/>
    </font>
    <font>
      <sz val="26"/>
      <color rgb="FF6600FF"/>
      <name val="華康墨字體(P)"/>
      <family val="5"/>
      <charset val="136"/>
    </font>
    <font>
      <b/>
      <sz val="26"/>
      <color rgb="FF002060"/>
      <name val="華康流隸體(P)"/>
      <family val="4"/>
      <charset val="136"/>
    </font>
    <font>
      <sz val="26"/>
      <name val="新細明體"/>
      <family val="1"/>
      <charset val="136"/>
    </font>
    <font>
      <b/>
      <sz val="26"/>
      <color rgb="FFFF3399"/>
      <name val="華康流隸體(P)"/>
      <family val="4"/>
      <charset val="136"/>
    </font>
    <font>
      <b/>
      <sz val="26"/>
      <color rgb="FFFF3399"/>
      <name val="華康流隸體(P)"/>
      <family val="1"/>
      <charset val="136"/>
    </font>
    <font>
      <b/>
      <sz val="26"/>
      <color rgb="FF0070C0"/>
      <name val="華康流隸體(P)"/>
      <family val="1"/>
      <charset val="136"/>
    </font>
    <font>
      <b/>
      <sz val="26"/>
      <color rgb="FF0070C0"/>
      <name val="華康流隸體(P)"/>
      <family val="4"/>
      <charset val="136"/>
    </font>
    <font>
      <b/>
      <sz val="26"/>
      <color rgb="FF00B050"/>
      <name val="華康墨字體(P)"/>
      <family val="5"/>
      <charset val="136"/>
    </font>
    <font>
      <b/>
      <sz val="26"/>
      <color theme="7" tint="-0.499984740745262"/>
      <name val="華康棒棒體W5(P)"/>
      <family val="5"/>
      <charset val="136"/>
    </font>
    <font>
      <b/>
      <sz val="26"/>
      <color rgb="FF7030A0"/>
      <name val="華康棒棒體W5(P)"/>
      <family val="5"/>
      <charset val="136"/>
    </font>
    <font>
      <sz val="26"/>
      <color rgb="FFFF0000"/>
      <name val="華康棒棒體W5(P)"/>
      <family val="5"/>
      <charset val="136"/>
    </font>
    <font>
      <sz val="26"/>
      <color rgb="FFFF9933"/>
      <name val="華康墨字體(P)"/>
      <family val="5"/>
      <charset val="136"/>
    </font>
    <font>
      <sz val="28"/>
      <color theme="5" tint="-0.499984740745262"/>
      <name val="華康流隸體(P)"/>
      <family val="4"/>
      <charset val="136"/>
    </font>
    <font>
      <sz val="28"/>
      <color rgb="FFFF0000"/>
      <name val="華康棒棒體W5(P)"/>
      <family val="5"/>
      <charset val="136"/>
    </font>
    <font>
      <sz val="28"/>
      <color theme="4" tint="-0.249977111117893"/>
      <name val="華康流隸體(P)"/>
      <family val="4"/>
      <charset val="136"/>
    </font>
    <font>
      <b/>
      <sz val="28"/>
      <color rgb="FFFF0000"/>
      <name val="華康棒棒體W5(P)"/>
      <family val="5"/>
      <charset val="136"/>
    </font>
    <font>
      <sz val="28"/>
      <color rgb="FF008000"/>
      <name val="華康墨字體(P)"/>
      <family val="5"/>
      <charset val="136"/>
    </font>
    <font>
      <b/>
      <sz val="28"/>
      <color rgb="FF008000"/>
      <name val="華康墨字體(P)"/>
      <family val="5"/>
      <charset val="136"/>
    </font>
    <font>
      <b/>
      <sz val="28"/>
      <color rgb="FF002060"/>
      <name val="華康流隸體(P)"/>
      <family val="4"/>
      <charset val="136"/>
    </font>
    <font>
      <b/>
      <sz val="28"/>
      <color rgb="FF009900"/>
      <name val="華康棒棒體W5"/>
      <family val="5"/>
      <charset val="136"/>
    </font>
    <font>
      <b/>
      <sz val="28"/>
      <color theme="7" tint="-0.499984740745262"/>
      <name val="華康棒棒體W5(P)"/>
      <family val="5"/>
      <charset val="136"/>
    </font>
    <font>
      <b/>
      <sz val="28"/>
      <color rgb="FF7030A0"/>
      <name val="華康棒棒體W5(P)"/>
      <family val="5"/>
      <charset val="136"/>
    </font>
    <font>
      <b/>
      <sz val="28"/>
      <color rgb="FF6666FF"/>
      <name val="華康棒棒體W5(P)"/>
      <family val="5"/>
      <charset val="136"/>
    </font>
    <font>
      <b/>
      <sz val="28"/>
      <color rgb="FF6666FF"/>
      <name val="華康棒棒體W5(P)"/>
      <family val="1"/>
      <charset val="136"/>
    </font>
    <font>
      <sz val="28"/>
      <color rgb="FF008000"/>
      <name val="華康流隸體(P)"/>
      <family val="4"/>
      <charset val="136"/>
    </font>
    <font>
      <b/>
      <sz val="26"/>
      <color rgb="FFFF0000"/>
      <name val="標楷體"/>
      <family val="4"/>
      <charset val="136"/>
    </font>
    <font>
      <b/>
      <sz val="24"/>
      <color rgb="FFFF0000"/>
      <name val="標楷體"/>
      <family val="4"/>
      <charset val="136"/>
    </font>
    <font>
      <b/>
      <sz val="16"/>
      <color rgb="FF0070C0"/>
      <name val="標楷體"/>
      <family val="4"/>
      <charset val="136"/>
    </font>
    <font>
      <sz val="28"/>
      <color rgb="FF7030A0"/>
      <name val="華康棒棒體W5(P)"/>
      <family val="5"/>
      <charset val="136"/>
    </font>
    <font>
      <b/>
      <sz val="28"/>
      <color rgb="FFFF3399"/>
      <name val="華康流隸體(P)"/>
      <family val="4"/>
      <charset val="136"/>
    </font>
    <font>
      <b/>
      <sz val="28"/>
      <color rgb="FF008000"/>
      <name val="華康棒棒體W5"/>
      <family val="5"/>
      <charset val="136"/>
    </font>
    <font>
      <sz val="28"/>
      <color rgb="FF6600FF"/>
      <name val="新細明體"/>
      <family val="1"/>
      <charset val="136"/>
    </font>
    <font>
      <sz val="28"/>
      <color theme="5" tint="-0.499984740745262"/>
      <name val="新細明體"/>
      <family val="1"/>
      <charset val="136"/>
    </font>
    <font>
      <b/>
      <sz val="28"/>
      <color rgb="FFFF0000"/>
      <name val="標楷體"/>
      <family val="4"/>
      <charset val="136"/>
    </font>
    <font>
      <b/>
      <sz val="28"/>
      <color rgb="FF00B050"/>
      <name val="標楷體"/>
      <family val="4"/>
      <charset val="136"/>
    </font>
    <font>
      <sz val="18"/>
      <color rgb="FF6600FF"/>
      <name val="華康墨字體(P)"/>
      <family val="5"/>
      <charset val="136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/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64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/>
      <right/>
      <top/>
      <bottom style="medium">
        <color indexed="5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medium">
        <color indexed="64"/>
      </right>
      <top/>
      <bottom style="thin">
        <color indexed="59"/>
      </bottom>
      <diagonal/>
    </border>
    <border>
      <left style="thin">
        <color indexed="64"/>
      </left>
      <right style="thin">
        <color indexed="59"/>
      </right>
      <top/>
      <bottom style="thin">
        <color indexed="5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6" fillId="0" borderId="0">
      <alignment vertical="center"/>
    </xf>
  </cellStyleXfs>
  <cellXfs count="422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28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7" fillId="0" borderId="25" xfId="0" applyFont="1" applyBorder="1" applyAlignment="1">
      <alignment horizontal="left"/>
    </xf>
    <xf numFmtId="0" fontId="27" fillId="0" borderId="30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3" xfId="0" applyFont="1" applyBorder="1">
      <alignment vertical="center"/>
    </xf>
    <xf numFmtId="0" fontId="22" fillId="0" borderId="26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2" fillId="0" borderId="27" xfId="0" applyFont="1" applyBorder="1" applyAlignment="1">
      <alignment vertical="center" textRotation="180" shrinkToFit="1"/>
    </xf>
    <xf numFmtId="0" fontId="22" fillId="0" borderId="27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vertical="center" textRotation="255" shrinkToFit="1"/>
    </xf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29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36" fillId="0" borderId="0" xfId="19" applyFont="1"/>
    <xf numFmtId="0" fontId="37" fillId="0" borderId="20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/>
    </xf>
    <xf numFmtId="0" fontId="22" fillId="0" borderId="64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56" xfId="0" applyFont="1" applyBorder="1" applyAlignment="1">
      <alignment vertical="center" shrinkToFit="1"/>
    </xf>
    <xf numFmtId="0" fontId="22" fillId="0" borderId="56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28" fillId="0" borderId="56" xfId="0" applyFont="1" applyBorder="1" applyAlignment="1">
      <alignment vertical="center" shrinkToFit="1"/>
    </xf>
    <xf numFmtId="0" fontId="22" fillId="0" borderId="0" xfId="0" applyFont="1" applyAlignment="1">
      <alignment horizontal="left" vertical="center" shrinkToFit="1"/>
    </xf>
    <xf numFmtId="0" fontId="29" fillId="0" borderId="0" xfId="19" applyFont="1"/>
    <xf numFmtId="0" fontId="38" fillId="0" borderId="0" xfId="0" applyFont="1">
      <alignment vertical="center"/>
    </xf>
    <xf numFmtId="0" fontId="28" fillId="0" borderId="73" xfId="0" applyFont="1" applyBorder="1" applyAlignment="1">
      <alignment horizontal="center" vertical="center" shrinkToFit="1"/>
    </xf>
    <xf numFmtId="0" fontId="28" fillId="0" borderId="74" xfId="0" applyFont="1" applyBorder="1" applyAlignment="1">
      <alignment horizontal="right"/>
    </xf>
    <xf numFmtId="0" fontId="22" fillId="0" borderId="75" xfId="0" applyFont="1" applyBorder="1" applyAlignment="1">
      <alignment vertical="center" textRotation="180" shrinkToFit="1"/>
    </xf>
    <xf numFmtId="0" fontId="22" fillId="0" borderId="75" xfId="0" applyFont="1" applyBorder="1" applyAlignment="1">
      <alignment horizontal="left" vertical="center" shrinkToFit="1"/>
    </xf>
    <xf numFmtId="179" fontId="35" fillId="0" borderId="31" xfId="19" applyNumberFormat="1" applyFont="1" applyBorder="1"/>
    <xf numFmtId="0" fontId="35" fillId="0" borderId="31" xfId="19" applyFont="1" applyBorder="1"/>
    <xf numFmtId="0" fontId="35" fillId="0" borderId="44" xfId="19" applyFont="1" applyBorder="1"/>
    <xf numFmtId="0" fontId="35" fillId="0" borderId="65" xfId="19" applyFont="1" applyBorder="1"/>
    <xf numFmtId="0" fontId="22" fillId="0" borderId="0" xfId="0" applyFont="1" applyAlignment="1">
      <alignment vertical="center" textRotation="180" shrinkToFit="1"/>
    </xf>
    <xf numFmtId="0" fontId="22" fillId="24" borderId="25" xfId="0" applyFont="1" applyFill="1" applyBorder="1" applyAlignment="1">
      <alignment horizontal="center" vertical="center" shrinkToFit="1"/>
    </xf>
    <xf numFmtId="0" fontId="27" fillId="0" borderId="75" xfId="0" applyFont="1" applyBorder="1" applyAlignment="1">
      <alignment horizontal="left"/>
    </xf>
    <xf numFmtId="0" fontId="33" fillId="0" borderId="0" xfId="19" applyFont="1"/>
    <xf numFmtId="180" fontId="35" fillId="0" borderId="48" xfId="19" applyNumberFormat="1" applyFont="1" applyBorder="1"/>
    <xf numFmtId="0" fontId="35" fillId="0" borderId="48" xfId="19" applyFont="1" applyBorder="1"/>
    <xf numFmtId="0" fontId="35" fillId="0" borderId="33" xfId="19" applyFont="1" applyBorder="1"/>
    <xf numFmtId="180" fontId="35" fillId="0" borderId="33" xfId="19" applyNumberFormat="1" applyFont="1" applyBorder="1"/>
    <xf numFmtId="179" fontId="35" fillId="0" borderId="38" xfId="19" applyNumberFormat="1" applyFont="1" applyBorder="1"/>
    <xf numFmtId="179" fontId="35" fillId="0" borderId="34" xfId="19" applyNumberFormat="1" applyFont="1" applyBorder="1"/>
    <xf numFmtId="0" fontId="35" fillId="0" borderId="50" xfId="19" applyFont="1" applyBorder="1"/>
    <xf numFmtId="0" fontId="35" fillId="0" borderId="35" xfId="19" applyFont="1" applyBorder="1"/>
    <xf numFmtId="179" fontId="35" fillId="0" borderId="36" xfId="19" applyNumberFormat="1" applyFont="1" applyBorder="1"/>
    <xf numFmtId="0" fontId="35" fillId="0" borderId="36" xfId="19" applyFont="1" applyBorder="1"/>
    <xf numFmtId="179" fontId="35" fillId="0" borderId="39" xfId="19" applyNumberFormat="1" applyFont="1" applyBorder="1"/>
    <xf numFmtId="179" fontId="35" fillId="0" borderId="37" xfId="19" applyNumberFormat="1" applyFont="1" applyBorder="1"/>
    <xf numFmtId="0" fontId="35" fillId="0" borderId="32" xfId="19" applyFont="1" applyBorder="1"/>
    <xf numFmtId="179" fontId="35" fillId="0" borderId="33" xfId="19" applyNumberFormat="1" applyFont="1" applyBorder="1"/>
    <xf numFmtId="0" fontId="35" fillId="0" borderId="46" xfId="19" applyFont="1" applyBorder="1"/>
    <xf numFmtId="179" fontId="35" fillId="0" borderId="46" xfId="19" applyNumberFormat="1" applyFont="1" applyBorder="1"/>
    <xf numFmtId="179" fontId="35" fillId="0" borderId="63" xfId="19" applyNumberFormat="1" applyFont="1" applyBorder="1"/>
    <xf numFmtId="179" fontId="35" fillId="0" borderId="48" xfId="19" applyNumberFormat="1" applyFont="1" applyBorder="1"/>
    <xf numFmtId="0" fontId="27" fillId="0" borderId="80" xfId="0" applyFont="1" applyBorder="1" applyAlignment="1">
      <alignment horizontal="center" vertical="center" textRotation="255"/>
    </xf>
    <xf numFmtId="0" fontId="21" fillId="0" borderId="81" xfId="0" applyFont="1" applyBorder="1" applyAlignment="1">
      <alignment vertical="center" textRotation="255"/>
    </xf>
    <xf numFmtId="0" fontId="21" fillId="0" borderId="82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 shrinkToFit="1"/>
    </xf>
    <xf numFmtId="0" fontId="21" fillId="0" borderId="82" xfId="0" applyFont="1" applyBorder="1" applyAlignment="1">
      <alignment horizontal="center" vertical="center" wrapText="1"/>
    </xf>
    <xf numFmtId="0" fontId="21" fillId="0" borderId="81" xfId="0" applyFont="1" applyBorder="1" applyAlignment="1">
      <alignment horizontal="center" vertical="center"/>
    </xf>
    <xf numFmtId="0" fontId="32" fillId="0" borderId="81" xfId="0" applyFont="1" applyBorder="1" applyAlignment="1">
      <alignment horizontal="center" vertical="center" textRotation="255"/>
    </xf>
    <xf numFmtId="0" fontId="27" fillId="0" borderId="82" xfId="0" applyFont="1" applyBorder="1" applyAlignment="1">
      <alignment horizontal="center" vertical="center"/>
    </xf>
    <xf numFmtId="0" fontId="27" fillId="0" borderId="83" xfId="0" applyFont="1" applyBorder="1" applyAlignment="1">
      <alignment horizontal="center" vertical="center"/>
    </xf>
    <xf numFmtId="0" fontId="27" fillId="0" borderId="85" xfId="0" applyFont="1" applyBorder="1" applyAlignment="1">
      <alignment horizontal="center" vertical="center"/>
    </xf>
    <xf numFmtId="0" fontId="27" fillId="0" borderId="86" xfId="0" applyFont="1" applyBorder="1" applyAlignment="1">
      <alignment horizontal="center"/>
    </xf>
    <xf numFmtId="0" fontId="27" fillId="0" borderId="87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/>
    </xf>
    <xf numFmtId="0" fontId="28" fillId="0" borderId="84" xfId="0" applyFont="1" applyBorder="1" applyAlignment="1">
      <alignment horizontal="center" vertical="center" shrinkToFit="1"/>
    </xf>
    <xf numFmtId="0" fontId="28" fillId="0" borderId="88" xfId="0" applyFont="1" applyBorder="1" applyAlignment="1">
      <alignment horizontal="center" vertical="center" shrinkToFit="1"/>
    </xf>
    <xf numFmtId="0" fontId="27" fillId="0" borderId="89" xfId="0" applyFont="1" applyBorder="1" applyAlignment="1">
      <alignment horizontal="center"/>
    </xf>
    <xf numFmtId="0" fontId="22" fillId="0" borderId="68" xfId="43" applyFont="1" applyBorder="1">
      <alignment vertical="center"/>
    </xf>
    <xf numFmtId="0" fontId="22" fillId="24" borderId="90" xfId="0" applyFont="1" applyFill="1" applyBorder="1" applyAlignment="1">
      <alignment horizontal="center" vertical="center" shrinkToFit="1"/>
    </xf>
    <xf numFmtId="0" fontId="22" fillId="24" borderId="92" xfId="0" applyFont="1" applyFill="1" applyBorder="1" applyAlignment="1">
      <alignment horizontal="center" vertical="center" shrinkToFit="1"/>
    </xf>
    <xf numFmtId="0" fontId="48" fillId="0" borderId="68" xfId="43" applyFont="1" applyBorder="1">
      <alignment vertical="center"/>
    </xf>
    <xf numFmtId="0" fontId="22" fillId="24" borderId="91" xfId="0" applyFont="1" applyFill="1" applyBorder="1" applyAlignment="1">
      <alignment horizontal="center" vertical="center" shrinkToFit="1"/>
    </xf>
    <xf numFmtId="0" fontId="22" fillId="0" borderId="68" xfId="0" applyFont="1" applyBorder="1" applyAlignment="1">
      <alignment horizontal="left" vertical="center" shrinkToFit="1"/>
    </xf>
    <xf numFmtId="181" fontId="48" fillId="0" borderId="0" xfId="43" applyNumberFormat="1" applyFont="1" applyAlignment="1">
      <alignment horizontal="left" vertical="center"/>
    </xf>
    <xf numFmtId="0" fontId="22" fillId="0" borderId="56" xfId="0" applyFont="1" applyBorder="1">
      <alignment vertical="center"/>
    </xf>
    <xf numFmtId="0" fontId="22" fillId="0" borderId="56" xfId="0" applyFont="1" applyBorder="1" applyAlignment="1">
      <alignment vertical="center" textRotation="180" shrinkToFit="1"/>
    </xf>
    <xf numFmtId="0" fontId="28" fillId="0" borderId="56" xfId="0" applyFont="1" applyBorder="1">
      <alignment vertical="center"/>
    </xf>
    <xf numFmtId="0" fontId="22" fillId="0" borderId="21" xfId="0" applyFont="1" applyBorder="1" applyAlignment="1">
      <alignment horizontal="left" vertical="center" wrapText="1" shrinkToFit="1"/>
    </xf>
    <xf numFmtId="0" fontId="37" fillId="0" borderId="56" xfId="0" applyFont="1" applyBorder="1" applyAlignment="1">
      <alignment vertical="center" shrinkToFit="1"/>
    </xf>
    <xf numFmtId="0" fontId="38" fillId="0" borderId="68" xfId="43" applyFont="1" applyBorder="1">
      <alignment vertical="center"/>
    </xf>
    <xf numFmtId="0" fontId="49" fillId="0" borderId="0" xfId="19" applyFont="1"/>
    <xf numFmtId="0" fontId="22" fillId="0" borderId="75" xfId="0" applyFont="1" applyBorder="1" applyAlignment="1">
      <alignment vertical="center" shrinkToFit="1"/>
    </xf>
    <xf numFmtId="0" fontId="22" fillId="0" borderId="79" xfId="0" applyFont="1" applyBorder="1" applyAlignment="1">
      <alignment horizontal="left" vertical="center" shrinkToFit="1"/>
    </xf>
    <xf numFmtId="0" fontId="22" fillId="0" borderId="95" xfId="0" applyFont="1" applyBorder="1" applyAlignment="1">
      <alignment horizontal="left" vertical="center" shrinkToFit="1"/>
    </xf>
    <xf numFmtId="0" fontId="27" fillId="0" borderId="28" xfId="0" applyFont="1" applyBorder="1">
      <alignment vertical="center"/>
    </xf>
    <xf numFmtId="179" fontId="27" fillId="0" borderId="20" xfId="0" applyNumberFormat="1" applyFont="1" applyBorder="1" applyAlignment="1">
      <alignment horizontal="right"/>
    </xf>
    <xf numFmtId="0" fontId="27" fillId="0" borderId="20" xfId="0" applyFont="1" applyBorder="1">
      <alignment vertical="center"/>
    </xf>
    <xf numFmtId="180" fontId="27" fillId="0" borderId="75" xfId="0" applyNumberFormat="1" applyFont="1" applyBorder="1" applyAlignment="1">
      <alignment horizontal="right"/>
    </xf>
    <xf numFmtId="0" fontId="50" fillId="24" borderId="25" xfId="0" applyFont="1" applyFill="1" applyBorder="1" applyAlignment="1">
      <alignment horizontal="center" vertical="center" shrinkToFit="1"/>
    </xf>
    <xf numFmtId="0" fontId="22" fillId="24" borderId="29" xfId="0" applyFont="1" applyFill="1" applyBorder="1" applyAlignment="1">
      <alignment horizontal="center" vertical="center" shrinkToFit="1"/>
    </xf>
    <xf numFmtId="0" fontId="22" fillId="24" borderId="96" xfId="0" applyFont="1" applyFill="1" applyBorder="1" applyAlignment="1">
      <alignment horizontal="center" vertical="center" shrinkToFit="1"/>
    </xf>
    <xf numFmtId="0" fontId="22" fillId="24" borderId="78" xfId="0" applyFont="1" applyFill="1" applyBorder="1" applyAlignment="1">
      <alignment horizontal="center" vertical="center" shrinkToFit="1"/>
    </xf>
    <xf numFmtId="0" fontId="22" fillId="0" borderId="68" xfId="0" applyFont="1" applyBorder="1" applyAlignment="1">
      <alignment vertical="center" shrinkToFit="1"/>
    </xf>
    <xf numFmtId="0" fontId="21" fillId="0" borderId="97" xfId="0" applyFont="1" applyBorder="1" applyAlignment="1">
      <alignment vertical="center" shrinkToFit="1"/>
    </xf>
    <xf numFmtId="0" fontId="21" fillId="0" borderId="68" xfId="0" applyFont="1" applyBorder="1" applyAlignment="1">
      <alignment vertical="center" shrinkToFit="1"/>
    </xf>
    <xf numFmtId="0" fontId="22" fillId="0" borderId="21" xfId="0" applyFont="1" applyBorder="1" applyAlignment="1">
      <alignment vertical="center" shrinkToFit="1"/>
    </xf>
    <xf numFmtId="0" fontId="22" fillId="0" borderId="53" xfId="0" applyFont="1" applyBorder="1">
      <alignment vertical="center"/>
    </xf>
    <xf numFmtId="0" fontId="0" fillId="0" borderId="56" xfId="0" applyBorder="1" applyAlignment="1">
      <alignment vertical="center" shrinkToFit="1"/>
    </xf>
    <xf numFmtId="0" fontId="35" fillId="0" borderId="98" xfId="19" applyFont="1" applyBorder="1"/>
    <xf numFmtId="0" fontId="60" fillId="0" borderId="0" xfId="19" applyFont="1"/>
    <xf numFmtId="0" fontId="60" fillId="0" borderId="0" xfId="19" applyFont="1" applyAlignment="1">
      <alignment vertical="center"/>
    </xf>
    <xf numFmtId="0" fontId="60" fillId="0" borderId="0" xfId="19" applyFont="1" applyAlignment="1">
      <alignment horizontal="center" vertical="center"/>
    </xf>
    <xf numFmtId="0" fontId="22" fillId="0" borderId="97" xfId="0" applyFont="1" applyBorder="1" applyAlignment="1">
      <alignment vertical="center" shrinkToFit="1"/>
    </xf>
    <xf numFmtId="0" fontId="22" fillId="0" borderId="53" xfId="0" applyFont="1" applyBorder="1" applyAlignment="1">
      <alignment horizontal="left" vertical="center" shrinkToFit="1"/>
    </xf>
    <xf numFmtId="0" fontId="35" fillId="27" borderId="53" xfId="19" applyFont="1" applyFill="1" applyBorder="1"/>
    <xf numFmtId="179" fontId="35" fillId="27" borderId="52" xfId="19" applyNumberFormat="1" applyFont="1" applyFill="1" applyBorder="1"/>
    <xf numFmtId="0" fontId="35" fillId="27" borderId="99" xfId="19" applyFont="1" applyFill="1" applyBorder="1"/>
    <xf numFmtId="179" fontId="35" fillId="27" borderId="31" xfId="19" applyNumberFormat="1" applyFont="1" applyFill="1" applyBorder="1"/>
    <xf numFmtId="0" fontId="35" fillId="27" borderId="31" xfId="19" applyFont="1" applyFill="1" applyBorder="1"/>
    <xf numFmtId="179" fontId="35" fillId="27" borderId="76" xfId="19" applyNumberFormat="1" applyFont="1" applyFill="1" applyBorder="1"/>
    <xf numFmtId="0" fontId="50" fillId="34" borderId="20" xfId="0" applyFont="1" applyFill="1" applyBorder="1" applyAlignment="1">
      <alignment horizontal="left" vertical="center" shrinkToFit="1"/>
    </xf>
    <xf numFmtId="0" fontId="35" fillId="0" borderId="101" xfId="19" applyFont="1" applyBorder="1"/>
    <xf numFmtId="0" fontId="28" fillId="0" borderId="102" xfId="0" applyFont="1" applyBorder="1" applyAlignment="1">
      <alignment horizontal="center" vertical="center" shrinkToFit="1"/>
    </xf>
    <xf numFmtId="0" fontId="28" fillId="0" borderId="103" xfId="0" applyFont="1" applyBorder="1" applyAlignment="1">
      <alignment horizontal="right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180" fontId="35" fillId="0" borderId="34" xfId="19" applyNumberFormat="1" applyFont="1" applyBorder="1"/>
    <xf numFmtId="180" fontId="27" fillId="0" borderId="25" xfId="0" applyNumberFormat="1" applyFont="1" applyBorder="1" applyAlignment="1">
      <alignment horizontal="right"/>
    </xf>
    <xf numFmtId="0" fontId="27" fillId="0" borderId="104" xfId="0" applyFont="1" applyBorder="1" applyAlignment="1">
      <alignment horizontal="center"/>
    </xf>
    <xf numFmtId="0" fontId="50" fillId="24" borderId="16" xfId="0" applyFont="1" applyFill="1" applyBorder="1" applyAlignment="1">
      <alignment horizontal="center" vertical="center" shrinkToFit="1"/>
    </xf>
    <xf numFmtId="0" fontId="22" fillId="0" borderId="25" xfId="0" applyFont="1" applyBorder="1" applyAlignment="1">
      <alignment vertical="center" shrinkToFit="1"/>
    </xf>
    <xf numFmtId="0" fontId="22" fillId="0" borderId="29" xfId="0" applyFont="1" applyBorder="1" applyAlignment="1">
      <alignment horizontal="left" vertical="center" shrinkToFit="1"/>
    </xf>
    <xf numFmtId="0" fontId="22" fillId="0" borderId="105" xfId="0" applyFont="1" applyBorder="1" applyAlignment="1">
      <alignment horizontal="left" vertical="center" shrinkToFit="1"/>
    </xf>
    <xf numFmtId="0" fontId="22" fillId="0" borderId="103" xfId="0" applyFont="1" applyBorder="1">
      <alignment vertical="center"/>
    </xf>
    <xf numFmtId="0" fontId="22" fillId="0" borderId="24" xfId="0" applyFont="1" applyBorder="1" applyAlignment="1">
      <alignment horizontal="center" vertical="center" shrinkToFit="1"/>
    </xf>
    <xf numFmtId="0" fontId="22" fillId="0" borderId="69" xfId="0" applyFont="1" applyBorder="1" applyAlignment="1">
      <alignment horizontal="left" vertical="center" shrinkToFit="1"/>
    </xf>
    <xf numFmtId="0" fontId="22" fillId="0" borderId="57" xfId="0" applyFont="1" applyBorder="1" applyAlignment="1">
      <alignment vertical="center" shrinkToFit="1"/>
    </xf>
    <xf numFmtId="0" fontId="35" fillId="0" borderId="0" xfId="19" applyFont="1"/>
    <xf numFmtId="180" fontId="35" fillId="0" borderId="0" xfId="19" applyNumberFormat="1" applyFont="1"/>
    <xf numFmtId="179" fontId="35" fillId="0" borderId="0" xfId="19" applyNumberFormat="1" applyFont="1"/>
    <xf numFmtId="180" fontId="35" fillId="0" borderId="57" xfId="19" applyNumberFormat="1" applyFont="1" applyBorder="1"/>
    <xf numFmtId="179" fontId="35" fillId="0" borderId="100" xfId="19" applyNumberFormat="1" applyFont="1" applyBorder="1"/>
    <xf numFmtId="0" fontId="35" fillId="0" borderId="52" xfId="19" applyFont="1" applyBorder="1"/>
    <xf numFmtId="0" fontId="83" fillId="0" borderId="0" xfId="0" applyFont="1">
      <alignment vertical="center"/>
    </xf>
    <xf numFmtId="0" fontId="83" fillId="0" borderId="31" xfId="0" applyFont="1" applyBorder="1">
      <alignment vertical="center"/>
    </xf>
    <xf numFmtId="180" fontId="35" fillId="27" borderId="0" xfId="19" applyNumberFormat="1" applyFont="1" applyFill="1"/>
    <xf numFmtId="0" fontId="35" fillId="27" borderId="0" xfId="19" applyFont="1" applyFill="1"/>
    <xf numFmtId="0" fontId="22" fillId="0" borderId="24" xfId="0" applyFont="1" applyBorder="1" applyAlignment="1">
      <alignment vertical="center" shrinkToFit="1"/>
    </xf>
    <xf numFmtId="0" fontId="22" fillId="0" borderId="69" xfId="0" applyFont="1" applyBorder="1" applyAlignment="1">
      <alignment vertical="center" shrinkToFit="1"/>
    </xf>
    <xf numFmtId="0" fontId="22" fillId="0" borderId="23" xfId="0" applyFont="1" applyBorder="1" applyAlignment="1">
      <alignment vertical="center" shrinkToFit="1"/>
    </xf>
    <xf numFmtId="0" fontId="22" fillId="0" borderId="107" xfId="0" applyFont="1" applyBorder="1" applyAlignment="1">
      <alignment horizontal="left" vertical="center" shrinkToFit="1"/>
    </xf>
    <xf numFmtId="0" fontId="38" fillId="0" borderId="53" xfId="0" applyFont="1" applyBorder="1">
      <alignment vertical="center"/>
    </xf>
    <xf numFmtId="0" fontId="22" fillId="0" borderId="53" xfId="0" applyFont="1" applyBorder="1" applyAlignment="1">
      <alignment vertical="center" shrinkToFit="1"/>
    </xf>
    <xf numFmtId="0" fontId="37" fillId="0" borderId="17" xfId="0" applyFont="1" applyBorder="1" applyAlignment="1">
      <alignment vertical="center" shrinkToFit="1"/>
    </xf>
    <xf numFmtId="0" fontId="37" fillId="0" borderId="107" xfId="0" applyFont="1" applyBorder="1" applyAlignment="1">
      <alignment vertical="center" shrinkToFit="1"/>
    </xf>
    <xf numFmtId="178" fontId="32" fillId="0" borderId="66" xfId="0" applyNumberFormat="1" applyFont="1" applyBorder="1" applyAlignment="1">
      <alignment horizontal="center" vertical="center" wrapText="1"/>
    </xf>
    <xf numFmtId="178" fontId="32" fillId="0" borderId="67" xfId="0" applyNumberFormat="1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shrinkToFit="1"/>
    </xf>
    <xf numFmtId="0" fontId="24" fillId="0" borderId="48" xfId="0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0" fontId="39" fillId="27" borderId="53" xfId="0" applyFont="1" applyFill="1" applyBorder="1" applyAlignment="1">
      <alignment horizontal="center" vertical="center" shrinkToFit="1"/>
    </xf>
    <xf numFmtId="0" fontId="39" fillId="27" borderId="0" xfId="0" applyFont="1" applyFill="1" applyAlignment="1">
      <alignment horizontal="center" vertical="center" shrinkToFit="1"/>
    </xf>
    <xf numFmtId="0" fontId="39" fillId="27" borderId="52" xfId="0" applyFont="1" applyFill="1" applyBorder="1" applyAlignment="1">
      <alignment horizontal="center" vertical="center" shrinkToFit="1"/>
    </xf>
    <xf numFmtId="0" fontId="71" fillId="28" borderId="55" xfId="0" applyFont="1" applyFill="1" applyBorder="1" applyAlignment="1">
      <alignment horizontal="center" vertical="center" shrinkToFit="1"/>
    </xf>
    <xf numFmtId="0" fontId="71" fillId="28" borderId="56" xfId="0" applyFont="1" applyFill="1" applyBorder="1" applyAlignment="1">
      <alignment horizontal="center" vertical="center" shrinkToFit="1"/>
    </xf>
    <xf numFmtId="0" fontId="71" fillId="28" borderId="53" xfId="0" applyFont="1" applyFill="1" applyBorder="1" applyAlignment="1">
      <alignment horizontal="center" vertical="center" shrinkToFit="1"/>
    </xf>
    <xf numFmtId="0" fontId="74" fillId="32" borderId="56" xfId="0" applyFont="1" applyFill="1" applyBorder="1" applyAlignment="1">
      <alignment horizontal="center" vertical="center" shrinkToFit="1"/>
    </xf>
    <xf numFmtId="0" fontId="74" fillId="32" borderId="53" xfId="0" applyFont="1" applyFill="1" applyBorder="1" applyAlignment="1">
      <alignment horizontal="center" vertical="center" shrinkToFit="1"/>
    </xf>
    <xf numFmtId="0" fontId="44" fillId="25" borderId="53" xfId="0" applyFont="1" applyFill="1" applyBorder="1" applyAlignment="1">
      <alignment horizontal="center" vertical="center" shrinkToFit="1"/>
    </xf>
    <xf numFmtId="0" fontId="44" fillId="25" borderId="0" xfId="0" applyFont="1" applyFill="1" applyAlignment="1">
      <alignment horizontal="center" vertical="center" shrinkToFit="1"/>
    </xf>
    <xf numFmtId="0" fontId="44" fillId="25" borderId="57" xfId="0" applyFont="1" applyFill="1" applyBorder="1" applyAlignment="1">
      <alignment horizontal="center" vertical="center" shrinkToFit="1"/>
    </xf>
    <xf numFmtId="0" fontId="72" fillId="28" borderId="0" xfId="0" applyFont="1" applyFill="1" applyAlignment="1">
      <alignment horizontal="center" vertical="center" shrinkToFit="1"/>
    </xf>
    <xf numFmtId="0" fontId="72" fillId="28" borderId="57" xfId="0" applyFont="1" applyFill="1" applyBorder="1" applyAlignment="1">
      <alignment horizontal="center" vertical="center" shrinkToFit="1"/>
    </xf>
    <xf numFmtId="0" fontId="69" fillId="27" borderId="53" xfId="0" applyFont="1" applyFill="1" applyBorder="1" applyAlignment="1">
      <alignment horizontal="center" vertical="center" shrinkToFit="1"/>
    </xf>
    <xf numFmtId="0" fontId="69" fillId="27" borderId="0" xfId="0" applyFont="1" applyFill="1" applyAlignment="1">
      <alignment horizontal="center" vertical="center" shrinkToFit="1"/>
    </xf>
    <xf numFmtId="0" fontId="69" fillId="27" borderId="52" xfId="0" applyFont="1" applyFill="1" applyBorder="1" applyAlignment="1">
      <alignment horizontal="center" vertical="center" shrinkToFit="1"/>
    </xf>
    <xf numFmtId="0" fontId="24" fillId="0" borderId="5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39" fillId="27" borderId="53" xfId="0" applyFont="1" applyFill="1" applyBorder="1" applyAlignment="1">
      <alignment horizontal="center" vertical="center" wrapText="1"/>
    </xf>
    <xf numFmtId="0" fontId="39" fillId="27" borderId="0" xfId="0" applyFont="1" applyFill="1" applyAlignment="1">
      <alignment horizontal="center" vertical="center" wrapText="1"/>
    </xf>
    <xf numFmtId="0" fontId="39" fillId="27" borderId="52" xfId="0" applyFont="1" applyFill="1" applyBorder="1" applyAlignment="1">
      <alignment horizontal="center" vertical="center" wrapText="1"/>
    </xf>
    <xf numFmtId="178" fontId="32" fillId="0" borderId="42" xfId="0" applyNumberFormat="1" applyFont="1" applyBorder="1" applyAlignment="1">
      <alignment horizontal="center" vertical="center" wrapText="1"/>
    </xf>
    <xf numFmtId="178" fontId="32" fillId="0" borderId="45" xfId="0" applyNumberFormat="1" applyFont="1" applyBorder="1" applyAlignment="1">
      <alignment horizontal="center" vertical="center" wrapText="1"/>
    </xf>
    <xf numFmtId="178" fontId="32" fillId="0" borderId="94" xfId="0" applyNumberFormat="1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shrinkToFit="1"/>
    </xf>
    <xf numFmtId="0" fontId="24" fillId="0" borderId="46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0" fontId="24" fillId="0" borderId="54" xfId="0" applyFont="1" applyBorder="1" applyAlignment="1">
      <alignment horizontal="center" vertical="center" shrinkToFit="1"/>
    </xf>
    <xf numFmtId="0" fontId="24" fillId="0" borderId="58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57" xfId="0" applyFont="1" applyBorder="1" applyAlignment="1">
      <alignment horizontal="center" vertical="center" shrinkToFit="1"/>
    </xf>
    <xf numFmtId="0" fontId="52" fillId="27" borderId="41" xfId="0" applyFont="1" applyFill="1" applyBorder="1" applyAlignment="1">
      <alignment horizontal="center" vertical="center" shrinkToFit="1"/>
    </xf>
    <xf numFmtId="0" fontId="52" fillId="27" borderId="54" xfId="0" applyFont="1" applyFill="1" applyBorder="1" applyAlignment="1">
      <alignment horizontal="center" vertical="center" shrinkToFit="1"/>
    </xf>
    <xf numFmtId="0" fontId="52" fillId="27" borderId="72" xfId="0" applyFont="1" applyFill="1" applyBorder="1" applyAlignment="1">
      <alignment horizontal="center" vertical="center" shrinkToFit="1"/>
    </xf>
    <xf numFmtId="0" fontId="42" fillId="31" borderId="44" xfId="0" applyFont="1" applyFill="1" applyBorder="1" applyAlignment="1">
      <alignment horizontal="center" vertical="center"/>
    </xf>
    <xf numFmtId="0" fontId="42" fillId="31" borderId="0" xfId="0" applyFont="1" applyFill="1" applyAlignment="1">
      <alignment horizontal="center" vertical="center"/>
    </xf>
    <xf numFmtId="0" fontId="73" fillId="28" borderId="53" xfId="0" applyFont="1" applyFill="1" applyBorder="1" applyAlignment="1">
      <alignment horizontal="center" vertical="center"/>
    </xf>
    <xf numFmtId="0" fontId="73" fillId="28" borderId="0" xfId="0" applyFont="1" applyFill="1" applyAlignment="1">
      <alignment horizontal="center" vertical="center"/>
    </xf>
    <xf numFmtId="0" fontId="89" fillId="28" borderId="53" xfId="0" applyFont="1" applyFill="1" applyBorder="1" applyAlignment="1">
      <alignment horizontal="center" vertical="center"/>
    </xf>
    <xf numFmtId="0" fontId="41" fillId="28" borderId="0" xfId="0" applyFont="1" applyFill="1" applyAlignment="1">
      <alignment horizontal="center" vertical="center"/>
    </xf>
    <xf numFmtId="0" fontId="41" fillId="28" borderId="57" xfId="0" applyFont="1" applyFill="1" applyBorder="1" applyAlignment="1">
      <alignment horizontal="center" vertical="center"/>
    </xf>
    <xf numFmtId="0" fontId="86" fillId="31" borderId="0" xfId="0" applyFont="1" applyFill="1" applyAlignment="1">
      <alignment horizontal="center" vertical="center"/>
    </xf>
    <xf numFmtId="0" fontId="86" fillId="31" borderId="57" xfId="0" applyFont="1" applyFill="1" applyBorder="1" applyAlignment="1">
      <alignment horizontal="center" vertical="center"/>
    </xf>
    <xf numFmtId="0" fontId="63" fillId="27" borderId="53" xfId="0" applyFont="1" applyFill="1" applyBorder="1" applyAlignment="1">
      <alignment horizontal="center" vertical="center"/>
    </xf>
    <xf numFmtId="0" fontId="64" fillId="27" borderId="0" xfId="0" applyFont="1" applyFill="1" applyAlignment="1">
      <alignment horizontal="center" vertical="center"/>
    </xf>
    <xf numFmtId="0" fontId="64" fillId="27" borderId="52" xfId="0" applyFont="1" applyFill="1" applyBorder="1" applyAlignment="1">
      <alignment horizontal="center" vertical="center"/>
    </xf>
    <xf numFmtId="0" fontId="75" fillId="29" borderId="44" xfId="0" applyFont="1" applyFill="1" applyBorder="1" applyAlignment="1">
      <alignment horizontal="center" vertical="center" shrinkToFit="1"/>
    </xf>
    <xf numFmtId="0" fontId="75" fillId="29" borderId="0" xfId="0" applyFont="1" applyFill="1" applyAlignment="1">
      <alignment horizontal="center" vertical="center" shrinkToFit="1"/>
    </xf>
    <xf numFmtId="0" fontId="75" fillId="29" borderId="57" xfId="0" applyFont="1" applyFill="1" applyBorder="1" applyAlignment="1">
      <alignment horizontal="center" vertical="center" shrinkToFit="1"/>
    </xf>
    <xf numFmtId="0" fontId="90" fillId="31" borderId="53" xfId="0" applyFont="1" applyFill="1" applyBorder="1" applyAlignment="1">
      <alignment horizontal="center" vertical="center" shrinkToFit="1"/>
    </xf>
    <xf numFmtId="0" fontId="70" fillId="31" borderId="0" xfId="0" applyFont="1" applyFill="1" applyAlignment="1">
      <alignment horizontal="center" vertical="center" shrinkToFit="1"/>
    </xf>
    <xf numFmtId="0" fontId="42" fillId="31" borderId="53" xfId="0" applyFont="1" applyFill="1" applyBorder="1" applyAlignment="1">
      <alignment horizontal="center" vertical="center" shrinkToFit="1"/>
    </xf>
    <xf numFmtId="0" fontId="42" fillId="31" borderId="0" xfId="0" applyFont="1" applyFill="1" applyAlignment="1">
      <alignment horizontal="center" vertical="center" shrinkToFit="1"/>
    </xf>
    <xf numFmtId="0" fontId="42" fillId="31" borderId="57" xfId="0" applyFont="1" applyFill="1" applyBorder="1" applyAlignment="1">
      <alignment horizontal="center" vertical="center" shrinkToFit="1"/>
    </xf>
    <xf numFmtId="0" fontId="71" fillId="32" borderId="0" xfId="0" applyFont="1" applyFill="1" applyAlignment="1">
      <alignment horizontal="center" vertical="center"/>
    </xf>
    <xf numFmtId="0" fontId="71" fillId="32" borderId="57" xfId="0" applyFont="1" applyFill="1" applyBorder="1" applyAlignment="1">
      <alignment horizontal="center" vertical="center"/>
    </xf>
    <xf numFmtId="0" fontId="67" fillId="27" borderId="53" xfId="0" applyFont="1" applyFill="1" applyBorder="1" applyAlignment="1">
      <alignment horizontal="center" vertical="center" shrinkToFit="1"/>
    </xf>
    <xf numFmtId="0" fontId="67" fillId="27" borderId="0" xfId="0" applyFont="1" applyFill="1" applyAlignment="1">
      <alignment horizontal="center" vertical="center" shrinkToFit="1"/>
    </xf>
    <xf numFmtId="0" fontId="67" fillId="27" borderId="52" xfId="0" applyFont="1" applyFill="1" applyBorder="1" applyAlignment="1">
      <alignment horizontal="center" vertical="center" shrinkToFit="1"/>
    </xf>
    <xf numFmtId="0" fontId="40" fillId="33" borderId="53" xfId="0" applyFont="1" applyFill="1" applyBorder="1" applyAlignment="1">
      <alignment horizontal="center" vertical="center" shrinkToFit="1"/>
    </xf>
    <xf numFmtId="0" fontId="40" fillId="33" borderId="0" xfId="0" applyFont="1" applyFill="1" applyAlignment="1">
      <alignment horizontal="center" vertical="center" shrinkToFit="1"/>
    </xf>
    <xf numFmtId="0" fontId="40" fillId="33" borderId="52" xfId="0" applyFont="1" applyFill="1" applyBorder="1" applyAlignment="1">
      <alignment horizontal="center" vertical="center" shrinkToFit="1"/>
    </xf>
    <xf numFmtId="0" fontId="24" fillId="0" borderId="44" xfId="0" applyFont="1" applyBorder="1" applyAlignment="1">
      <alignment horizontal="center" vertical="center" shrinkToFit="1"/>
    </xf>
    <xf numFmtId="0" fontId="34" fillId="36" borderId="48" xfId="0" applyFont="1" applyFill="1" applyBorder="1" applyAlignment="1">
      <alignment horizontal="center" vertical="center" shrinkToFit="1"/>
    </xf>
    <xf numFmtId="0" fontId="51" fillId="0" borderId="59" xfId="0" applyFont="1" applyBorder="1" applyAlignment="1">
      <alignment horizontal="center" vertical="center" shrinkToFit="1"/>
    </xf>
    <xf numFmtId="0" fontId="24" fillId="0" borderId="59" xfId="0" applyFont="1" applyBorder="1" applyAlignment="1">
      <alignment horizontal="center" vertical="center" shrinkToFit="1"/>
    </xf>
    <xf numFmtId="0" fontId="24" fillId="0" borderId="61" xfId="0" applyFont="1" applyBorder="1" applyAlignment="1">
      <alignment horizontal="center" vertical="center" shrinkToFit="1"/>
    </xf>
    <xf numFmtId="0" fontId="71" fillId="0" borderId="44" xfId="0" applyFont="1" applyBorder="1" applyAlignment="1">
      <alignment horizontal="center" vertical="center" shrinkToFit="1"/>
    </xf>
    <xf numFmtId="0" fontId="71" fillId="0" borderId="0" xfId="0" applyFont="1" applyAlignment="1">
      <alignment horizontal="center" vertical="center" shrinkToFit="1"/>
    </xf>
    <xf numFmtId="0" fontId="71" fillId="0" borderId="57" xfId="0" applyFont="1" applyBorder="1" applyAlignment="1">
      <alignment horizontal="center" vertical="center" shrinkToFit="1"/>
    </xf>
    <xf numFmtId="0" fontId="43" fillId="32" borderId="0" xfId="0" applyFont="1" applyFill="1" applyAlignment="1">
      <alignment horizontal="center" vertical="center" shrinkToFit="1"/>
    </xf>
    <xf numFmtId="0" fontId="41" fillId="33" borderId="0" xfId="0" applyFont="1" applyFill="1" applyAlignment="1">
      <alignment horizontal="center" vertical="center"/>
    </xf>
    <xf numFmtId="0" fontId="82" fillId="31" borderId="53" xfId="0" applyFont="1" applyFill="1" applyBorder="1" applyAlignment="1">
      <alignment horizontal="center" vertical="center" shrinkToFit="1"/>
    </xf>
    <xf numFmtId="0" fontId="82" fillId="31" borderId="0" xfId="0" applyFont="1" applyFill="1" applyAlignment="1">
      <alignment horizontal="center" vertical="center" shrinkToFit="1"/>
    </xf>
    <xf numFmtId="0" fontId="82" fillId="31" borderId="52" xfId="0" applyFont="1" applyFill="1" applyBorder="1" applyAlignment="1">
      <alignment horizontal="center" vertical="center" shrinkToFit="1"/>
    </xf>
    <xf numFmtId="0" fontId="24" fillId="0" borderId="44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178" fontId="32" fillId="0" borderId="47" xfId="0" applyNumberFormat="1" applyFont="1" applyBorder="1" applyAlignment="1">
      <alignment horizontal="center" vertical="center" wrapText="1"/>
    </xf>
    <xf numFmtId="178" fontId="32" fillId="0" borderId="48" xfId="0" applyNumberFormat="1" applyFont="1" applyBorder="1" applyAlignment="1">
      <alignment horizontal="center" vertical="center" wrapText="1"/>
    </xf>
    <xf numFmtId="178" fontId="32" fillId="0" borderId="49" xfId="0" applyNumberFormat="1" applyFont="1" applyBorder="1" applyAlignment="1">
      <alignment horizontal="center" vertical="center" wrapText="1"/>
    </xf>
    <xf numFmtId="178" fontId="32" fillId="0" borderId="59" xfId="0" applyNumberFormat="1" applyFont="1" applyBorder="1" applyAlignment="1">
      <alignment horizontal="center" vertical="center" wrapText="1"/>
    </xf>
    <xf numFmtId="178" fontId="32" fillId="0" borderId="51" xfId="0" applyNumberFormat="1" applyFont="1" applyBorder="1" applyAlignment="1">
      <alignment horizontal="center" vertical="center" wrapText="1"/>
    </xf>
    <xf numFmtId="178" fontId="32" fillId="0" borderId="40" xfId="0" applyNumberFormat="1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shrinkToFit="1"/>
    </xf>
    <xf numFmtId="0" fontId="34" fillId="0" borderId="54" xfId="0" applyFont="1" applyBorder="1" applyAlignment="1">
      <alignment horizontal="center" vertical="center" shrinkToFit="1"/>
    </xf>
    <xf numFmtId="0" fontId="34" fillId="0" borderId="72" xfId="0" applyFont="1" applyBorder="1" applyAlignment="1">
      <alignment horizontal="center" vertical="center" shrinkToFit="1"/>
    </xf>
    <xf numFmtId="0" fontId="76" fillId="0" borderId="44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0" borderId="57" xfId="0" applyFont="1" applyBorder="1" applyAlignment="1">
      <alignment horizontal="center" vertical="center"/>
    </xf>
    <xf numFmtId="0" fontId="88" fillId="26" borderId="0" xfId="0" applyFont="1" applyFill="1" applyAlignment="1">
      <alignment horizontal="center" vertical="center"/>
    </xf>
    <xf numFmtId="0" fontId="87" fillId="31" borderId="53" xfId="0" applyFont="1" applyFill="1" applyBorder="1" applyAlignment="1">
      <alignment horizontal="center" vertical="center"/>
    </xf>
    <xf numFmtId="0" fontId="87" fillId="31" borderId="0" xfId="0" applyFont="1" applyFill="1" applyAlignment="1">
      <alignment horizontal="center" vertical="center"/>
    </xf>
    <xf numFmtId="0" fontId="87" fillId="31" borderId="57" xfId="0" applyFont="1" applyFill="1" applyBorder="1" applyAlignment="1">
      <alignment horizontal="center" vertical="center"/>
    </xf>
    <xf numFmtId="0" fontId="80" fillId="32" borderId="53" xfId="0" applyFont="1" applyFill="1" applyBorder="1" applyAlignment="1">
      <alignment horizontal="center" vertical="center"/>
    </xf>
    <xf numFmtId="0" fontId="81" fillId="32" borderId="0" xfId="0" applyFont="1" applyFill="1" applyAlignment="1">
      <alignment horizontal="center" vertical="center"/>
    </xf>
    <xf numFmtId="0" fontId="81" fillId="32" borderId="52" xfId="0" applyFont="1" applyFill="1" applyBorder="1" applyAlignment="1">
      <alignment horizontal="center" vertical="center"/>
    </xf>
    <xf numFmtId="0" fontId="75" fillId="0" borderId="44" xfId="0" applyFont="1" applyBorder="1" applyAlignment="1">
      <alignment horizontal="center" vertical="center" shrinkToFit="1"/>
    </xf>
    <xf numFmtId="0" fontId="75" fillId="0" borderId="0" xfId="0" applyFont="1" applyAlignment="1">
      <alignment horizontal="center" vertical="center" shrinkToFit="1"/>
    </xf>
    <xf numFmtId="0" fontId="75" fillId="0" borderId="57" xfId="0" applyFont="1" applyBorder="1" applyAlignment="1">
      <alignment horizontal="center" vertical="center" shrinkToFit="1"/>
    </xf>
    <xf numFmtId="0" fontId="45" fillId="28" borderId="0" xfId="0" applyFont="1" applyFill="1" applyAlignment="1">
      <alignment horizontal="center" vertical="center" shrinkToFit="1"/>
    </xf>
    <xf numFmtId="0" fontId="78" fillId="32" borderId="0" xfId="0" applyFont="1" applyFill="1" applyAlignment="1">
      <alignment horizontal="center" vertical="center"/>
    </xf>
    <xf numFmtId="0" fontId="24" fillId="0" borderId="77" xfId="0" applyFont="1" applyBorder="1" applyAlignment="1">
      <alignment horizontal="center" vertical="center" shrinkToFit="1"/>
    </xf>
    <xf numFmtId="0" fontId="34" fillId="35" borderId="46" xfId="0" applyFont="1" applyFill="1" applyBorder="1" applyAlignment="1">
      <alignment horizontal="center" vertical="center" shrinkToFit="1"/>
    </xf>
    <xf numFmtId="0" fontId="34" fillId="35" borderId="63" xfId="0" applyFont="1" applyFill="1" applyBorder="1" applyAlignment="1">
      <alignment horizontal="center" vertical="center" shrinkToFit="1"/>
    </xf>
    <xf numFmtId="0" fontId="76" fillId="31" borderId="44" xfId="0" applyFont="1" applyFill="1" applyBorder="1" applyAlignment="1">
      <alignment horizontal="center" vertical="center"/>
    </xf>
    <xf numFmtId="0" fontId="76" fillId="31" borderId="0" xfId="0" applyFont="1" applyFill="1" applyAlignment="1">
      <alignment horizontal="center" vertical="center"/>
    </xf>
    <xf numFmtId="0" fontId="76" fillId="31" borderId="57" xfId="0" applyFont="1" applyFill="1" applyBorder="1" applyAlignment="1">
      <alignment horizontal="center" vertical="center"/>
    </xf>
    <xf numFmtId="0" fontId="77" fillId="26" borderId="53" xfId="0" applyFont="1" applyFill="1" applyBorder="1" applyAlignment="1">
      <alignment horizontal="center" vertical="center"/>
    </xf>
    <xf numFmtId="0" fontId="77" fillId="26" borderId="0" xfId="0" applyFont="1" applyFill="1" applyAlignment="1">
      <alignment horizontal="center" vertical="center"/>
    </xf>
    <xf numFmtId="0" fontId="41" fillId="28" borderId="53" xfId="0" applyFont="1" applyFill="1" applyBorder="1" applyAlignment="1">
      <alignment horizontal="center" vertical="center"/>
    </xf>
    <xf numFmtId="0" fontId="41" fillId="28" borderId="52" xfId="0" applyFont="1" applyFill="1" applyBorder="1" applyAlignment="1">
      <alignment horizontal="center" vertical="center"/>
    </xf>
    <xf numFmtId="0" fontId="75" fillId="27" borderId="44" xfId="0" applyFont="1" applyFill="1" applyBorder="1" applyAlignment="1">
      <alignment horizontal="center" vertical="center" shrinkToFit="1"/>
    </xf>
    <xf numFmtId="0" fontId="75" fillId="27" borderId="0" xfId="0" applyFont="1" applyFill="1" applyAlignment="1">
      <alignment horizontal="center" vertical="center" shrinkToFit="1"/>
    </xf>
    <xf numFmtId="0" fontId="75" fillId="27" borderId="57" xfId="0" applyFont="1" applyFill="1" applyBorder="1" applyAlignment="1">
      <alignment horizontal="center" vertical="center" shrinkToFit="1"/>
    </xf>
    <xf numFmtId="0" fontId="45" fillId="28" borderId="53" xfId="0" applyFont="1" applyFill="1" applyBorder="1" applyAlignment="1">
      <alignment horizontal="center" vertical="center" shrinkToFit="1"/>
    </xf>
    <xf numFmtId="0" fontId="73" fillId="30" borderId="53" xfId="0" applyFont="1" applyFill="1" applyBorder="1" applyAlignment="1">
      <alignment horizontal="center" vertical="center" shrinkToFit="1"/>
    </xf>
    <xf numFmtId="0" fontId="79" fillId="30" borderId="0" xfId="0" applyFont="1" applyFill="1" applyAlignment="1">
      <alignment horizontal="center" vertical="center" shrinkToFit="1"/>
    </xf>
    <xf numFmtId="0" fontId="79" fillId="30" borderId="52" xfId="0" applyFont="1" applyFill="1" applyBorder="1" applyAlignment="1">
      <alignment horizontal="center" vertical="center" shrinkToFit="1"/>
    </xf>
    <xf numFmtId="0" fontId="24" fillId="0" borderId="62" xfId="0" applyFont="1" applyBorder="1" applyAlignment="1">
      <alignment horizontal="center" vertical="center" shrinkToFit="1"/>
    </xf>
    <xf numFmtId="0" fontId="24" fillId="36" borderId="48" xfId="0" applyFont="1" applyFill="1" applyBorder="1" applyAlignment="1">
      <alignment horizontal="center" vertical="center" shrinkToFit="1"/>
    </xf>
    <xf numFmtId="0" fontId="91" fillId="36" borderId="59" xfId="0" applyFont="1" applyFill="1" applyBorder="1" applyAlignment="1">
      <alignment horizontal="center" vertical="center" shrinkToFit="1"/>
    </xf>
    <xf numFmtId="0" fontId="24" fillId="35" borderId="49" xfId="0" applyFont="1" applyFill="1" applyBorder="1" applyAlignment="1">
      <alignment horizontal="center" vertical="center" shrinkToFit="1"/>
    </xf>
    <xf numFmtId="0" fontId="24" fillId="35" borderId="59" xfId="0" applyFont="1" applyFill="1" applyBorder="1" applyAlignment="1">
      <alignment horizontal="center" vertical="center" shrinkToFit="1"/>
    </xf>
    <xf numFmtId="0" fontId="24" fillId="35" borderId="61" xfId="0" applyFont="1" applyFill="1" applyBorder="1" applyAlignment="1">
      <alignment horizontal="center" vertical="center" shrinkToFit="1"/>
    </xf>
    <xf numFmtId="0" fontId="71" fillId="28" borderId="44" xfId="0" applyFont="1" applyFill="1" applyBorder="1" applyAlignment="1">
      <alignment horizontal="center" vertical="center" shrinkToFit="1"/>
    </xf>
    <xf numFmtId="0" fontId="71" fillId="28" borderId="0" xfId="0" applyFont="1" applyFill="1" applyAlignment="1">
      <alignment horizontal="center" vertical="center" shrinkToFit="1"/>
    </xf>
    <xf numFmtId="0" fontId="71" fillId="28" borderId="57" xfId="0" applyFont="1" applyFill="1" applyBorder="1" applyAlignment="1">
      <alignment horizontal="center" vertical="center" shrinkToFit="1"/>
    </xf>
    <xf numFmtId="0" fontId="43" fillId="32" borderId="53" xfId="0" applyFont="1" applyFill="1" applyBorder="1" applyAlignment="1">
      <alignment horizontal="center" vertical="center" shrinkToFit="1"/>
    </xf>
    <xf numFmtId="0" fontId="24" fillId="35" borderId="53" xfId="0" applyFont="1" applyFill="1" applyBorder="1" applyAlignment="1">
      <alignment horizontal="center" vertical="center" wrapText="1"/>
    </xf>
    <xf numFmtId="0" fontId="24" fillId="35" borderId="0" xfId="0" applyFont="1" applyFill="1" applyAlignment="1">
      <alignment horizontal="center" vertical="center" wrapText="1"/>
    </xf>
    <xf numFmtId="0" fontId="24" fillId="35" borderId="52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178" fontId="32" fillId="0" borderId="70" xfId="0" applyNumberFormat="1" applyFont="1" applyBorder="1" applyAlignment="1">
      <alignment horizontal="center" vertical="center" wrapText="1"/>
    </xf>
    <xf numFmtId="178" fontId="32" fillId="0" borderId="71" xfId="0" applyNumberFormat="1" applyFont="1" applyBorder="1" applyAlignment="1">
      <alignment horizontal="center" vertical="center" wrapText="1"/>
    </xf>
    <xf numFmtId="178" fontId="32" fillId="0" borderId="106" xfId="0" applyNumberFormat="1" applyFont="1" applyBorder="1" applyAlignment="1">
      <alignment horizontal="center" vertical="center" wrapText="1"/>
    </xf>
    <xf numFmtId="0" fontId="39" fillId="0" borderId="44" xfId="0" applyFont="1" applyBorder="1" applyAlignment="1">
      <alignment horizontal="center" vertical="center" shrinkToFit="1"/>
    </xf>
    <xf numFmtId="0" fontId="39" fillId="0" borderId="0" xfId="0" applyFont="1" applyAlignment="1">
      <alignment horizontal="center" vertical="center" shrinkToFit="1"/>
    </xf>
    <xf numFmtId="0" fontId="59" fillId="0" borderId="44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5" fillId="0" borderId="44" xfId="0" applyFont="1" applyBorder="1" applyAlignment="1">
      <alignment horizontal="center" vertical="center" shrinkToFit="1"/>
    </xf>
    <xf numFmtId="0" fontId="65" fillId="0" borderId="0" xfId="0" applyFont="1" applyAlignment="1">
      <alignment horizontal="center" vertical="center" shrinkToFit="1"/>
    </xf>
    <xf numFmtId="0" fontId="54" fillId="0" borderId="0" xfId="0" applyFont="1" applyAlignment="1">
      <alignment horizontal="center" vertical="center" shrinkToFit="1"/>
    </xf>
    <xf numFmtId="0" fontId="53" fillId="0" borderId="0" xfId="0" applyFont="1" applyAlignment="1">
      <alignment horizontal="center" vertical="center" shrinkToFit="1"/>
    </xf>
    <xf numFmtId="0" fontId="68" fillId="0" borderId="44" xfId="0" applyFont="1" applyBorder="1" applyAlignment="1">
      <alignment horizontal="center" vertical="center" shrinkToFit="1"/>
    </xf>
    <xf numFmtId="0" fontId="68" fillId="0" borderId="0" xfId="0" applyFont="1" applyAlignment="1">
      <alignment horizontal="center" vertical="center" shrinkToFit="1"/>
    </xf>
    <xf numFmtId="0" fontId="56" fillId="0" borderId="0" xfId="0" applyFont="1" applyAlignment="1">
      <alignment horizontal="center" vertical="center" shrinkToFit="1"/>
    </xf>
    <xf numFmtId="0" fontId="55" fillId="0" borderId="0" xfId="0" applyFont="1" applyAlignment="1">
      <alignment horizontal="center" vertical="center" shrinkToFit="1"/>
    </xf>
    <xf numFmtId="0" fontId="39" fillId="0" borderId="44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85" fillId="0" borderId="52" xfId="0" applyFont="1" applyBorder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84" fillId="0" borderId="52" xfId="0" applyFont="1" applyBorder="1" applyAlignment="1">
      <alignment horizontal="center" vertical="center"/>
    </xf>
    <xf numFmtId="0" fontId="84" fillId="0" borderId="31" xfId="0" applyFont="1" applyBorder="1" applyAlignment="1">
      <alignment horizontal="center" vertical="center"/>
    </xf>
    <xf numFmtId="0" fontId="84" fillId="0" borderId="76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textRotation="180" shrinkToFit="1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75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7" fillId="0" borderId="86" xfId="0" applyFont="1" applyBorder="1" applyAlignment="1">
      <alignment horizontal="center" vertical="center" textRotation="255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28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7" fillId="0" borderId="19" xfId="0" applyFont="1" applyBorder="1" applyAlignment="1">
      <alignment horizontal="center" vertical="center" textRotation="255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6" fillId="0" borderId="93" xfId="0" applyFont="1" applyBorder="1" applyAlignment="1">
      <alignment horizontal="left" shrinkToFit="1"/>
    </xf>
    <xf numFmtId="0" fontId="21" fillId="0" borderId="43" xfId="0" applyFont="1" applyBorder="1" applyAlignment="1">
      <alignment horizontal="right" vertical="top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2" fillId="0" borderId="1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37" fillId="0" borderId="17" xfId="0" applyFont="1" applyBorder="1" applyAlignment="1">
      <alignment horizontal="left" vertical="center" shrinkToFit="1"/>
    </xf>
    <xf numFmtId="0" fontId="37" fillId="0" borderId="23" xfId="0" applyFont="1" applyBorder="1" applyAlignment="1">
      <alignment horizontal="left" vertical="center" shrinkToFit="1"/>
    </xf>
    <xf numFmtId="0" fontId="22" fillId="0" borderId="53" xfId="0" applyFont="1" applyBorder="1" applyAlignment="1">
      <alignment horizontal="left" vertical="center" shrinkToFit="1"/>
    </xf>
    <xf numFmtId="0" fontId="22" fillId="0" borderId="57" xfId="0" applyFont="1" applyBorder="1" applyAlignment="1">
      <alignment horizontal="center" vertical="center" shrinkToFit="1"/>
    </xf>
    <xf numFmtId="0" fontId="22" fillId="0" borderId="57" xfId="0" applyFont="1" applyBorder="1" applyAlignment="1">
      <alignment horizontal="left" vertical="center" shrinkToFit="1"/>
    </xf>
    <xf numFmtId="0" fontId="37" fillId="0" borderId="21" xfId="0" applyFont="1" applyBorder="1" applyAlignment="1">
      <alignment horizontal="center" vertical="center" shrinkToFit="1"/>
    </xf>
    <xf numFmtId="0" fontId="37" fillId="0" borderId="24" xfId="0" applyFont="1" applyBorder="1" applyAlignment="1">
      <alignment horizontal="center" vertical="center" shrinkToFit="1"/>
    </xf>
    <xf numFmtId="0" fontId="93" fillId="28" borderId="53" xfId="0" applyFont="1" applyFill="1" applyBorder="1" applyAlignment="1">
      <alignment horizontal="center" vertical="center"/>
    </xf>
    <xf numFmtId="0" fontId="93" fillId="28" borderId="0" xfId="0" applyFont="1" applyFill="1" applyAlignment="1">
      <alignment horizontal="center" vertical="center"/>
    </xf>
    <xf numFmtId="0" fontId="93" fillId="28" borderId="57" xfId="0" applyFont="1" applyFill="1" applyBorder="1" applyAlignment="1">
      <alignment horizontal="center" vertic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菜單調查表 2" xfId="43" xr:uid="{00000000-0005-0000-0000-000013000000}"/>
    <cellStyle name="一般_新增Microsoft Excel 工作表" xfId="19" xr:uid="{00000000-0005-0000-0000-000014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66FF99"/>
      <color rgb="FF6600FF"/>
      <color rgb="FFFFFF99"/>
      <color rgb="FFCCCCFF"/>
      <color rgb="FFFF9999"/>
      <color rgb="FF6666FF"/>
      <color rgb="FFFF3399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13" Type="http://schemas.openxmlformats.org/officeDocument/2006/relationships/image" Target="../media/image11.jpg"/><Relationship Id="rId18" Type="http://schemas.openxmlformats.org/officeDocument/2006/relationships/image" Target="../media/image16.png"/><Relationship Id="rId3" Type="http://schemas.openxmlformats.org/officeDocument/2006/relationships/image" Target="../media/image3.jpg"/><Relationship Id="rId21" Type="http://schemas.microsoft.com/office/2007/relationships/hdphoto" Target="../media/hdphoto3.wdp"/><Relationship Id="rId7" Type="http://schemas.openxmlformats.org/officeDocument/2006/relationships/image" Target="../media/image6.png"/><Relationship Id="rId12" Type="http://schemas.openxmlformats.org/officeDocument/2006/relationships/image" Target="../media/image10.jfif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20" Type="http://schemas.openxmlformats.org/officeDocument/2006/relationships/image" Target="../media/image18.png"/><Relationship Id="rId1" Type="http://schemas.openxmlformats.org/officeDocument/2006/relationships/image" Target="../media/image1.JPG"/><Relationship Id="rId6" Type="http://schemas.microsoft.com/office/2007/relationships/hdphoto" Target="../media/hdphoto1.wdp"/><Relationship Id="rId11" Type="http://schemas.openxmlformats.org/officeDocument/2006/relationships/image" Target="../media/image9.emf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23" Type="http://schemas.microsoft.com/office/2007/relationships/hdphoto" Target="../media/hdphoto4.wdp"/><Relationship Id="rId10" Type="http://schemas.openxmlformats.org/officeDocument/2006/relationships/image" Target="../media/image8.jpg"/><Relationship Id="rId19" Type="http://schemas.openxmlformats.org/officeDocument/2006/relationships/image" Target="../media/image17.jpg"/><Relationship Id="rId4" Type="http://schemas.openxmlformats.org/officeDocument/2006/relationships/image" Target="../media/image4.png"/><Relationship Id="rId9" Type="http://schemas.openxmlformats.org/officeDocument/2006/relationships/image" Target="../media/image7.png"/><Relationship Id="rId14" Type="http://schemas.openxmlformats.org/officeDocument/2006/relationships/image" Target="../media/image12.jpeg"/><Relationship Id="rId22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304800</xdr:colOff>
      <xdr:row>6</xdr:row>
      <xdr:rowOff>0</xdr:rowOff>
    </xdr:from>
    <xdr:to>
      <xdr:col>14</xdr:col>
      <xdr:colOff>21772</xdr:colOff>
      <xdr:row>7</xdr:row>
      <xdr:rowOff>165098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78E5C26F-5FA0-426D-9BB3-E5441231A9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7848600" y="1943100"/>
          <a:ext cx="1926772" cy="533398"/>
        </a:xfrm>
        <a:prstGeom prst="rect">
          <a:avLst/>
        </a:prstGeom>
      </xdr:spPr>
    </xdr:pic>
    <xdr:clientData/>
  </xdr:twoCellAnchor>
  <xdr:twoCellAnchor>
    <xdr:from>
      <xdr:col>10</xdr:col>
      <xdr:colOff>248558</xdr:colOff>
      <xdr:row>2</xdr:row>
      <xdr:rowOff>313872</xdr:rowOff>
    </xdr:from>
    <xdr:to>
      <xdr:col>13</xdr:col>
      <xdr:colOff>163649</xdr:colOff>
      <xdr:row>4</xdr:row>
      <xdr:rowOff>299087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055758" y="783772"/>
          <a:ext cx="2124891" cy="721815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114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2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6</xdr:col>
      <xdr:colOff>481302</xdr:colOff>
      <xdr:row>2</xdr:row>
      <xdr:rowOff>197757</xdr:rowOff>
    </xdr:from>
    <xdr:to>
      <xdr:col>9</xdr:col>
      <xdr:colOff>526208</xdr:colOff>
      <xdr:row>4</xdr:row>
      <xdr:rowOff>203904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342102" y="667657"/>
          <a:ext cx="2254706" cy="7427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twoCellAnchor editAs="oneCell">
    <xdr:from>
      <xdr:col>1</xdr:col>
      <xdr:colOff>94344</xdr:colOff>
      <xdr:row>1</xdr:row>
      <xdr:rowOff>119743</xdr:rowOff>
    </xdr:from>
    <xdr:to>
      <xdr:col>5</xdr:col>
      <xdr:colOff>136738</xdr:colOff>
      <xdr:row>7</xdr:row>
      <xdr:rowOff>76200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4" y="335643"/>
          <a:ext cx="2988794" cy="2051957"/>
        </a:xfrm>
        <a:prstGeom prst="rect">
          <a:avLst/>
        </a:prstGeom>
      </xdr:spPr>
    </xdr:pic>
    <xdr:clientData/>
  </xdr:twoCellAnchor>
  <xdr:twoCellAnchor editAs="oneCell">
    <xdr:from>
      <xdr:col>6</xdr:col>
      <xdr:colOff>400958</xdr:colOff>
      <xdr:row>5</xdr:row>
      <xdr:rowOff>156546</xdr:rowOff>
    </xdr:from>
    <xdr:to>
      <xdr:col>8</xdr:col>
      <xdr:colOff>99786</xdr:colOff>
      <xdr:row>9</xdr:row>
      <xdr:rowOff>4273</xdr:rowOff>
    </xdr:to>
    <xdr:pic>
      <xdr:nvPicPr>
        <xdr:cNvPr id="48" name="圖片 4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4261758" y="1731346"/>
          <a:ext cx="1172028" cy="1117727"/>
        </a:xfrm>
        <a:prstGeom prst="rect">
          <a:avLst/>
        </a:prstGeom>
      </xdr:spPr>
    </xdr:pic>
    <xdr:clientData/>
  </xdr:twoCellAnchor>
  <xdr:twoCellAnchor editAs="oneCell">
    <xdr:from>
      <xdr:col>17</xdr:col>
      <xdr:colOff>62592</xdr:colOff>
      <xdr:row>29</xdr:row>
      <xdr:rowOff>273050</xdr:rowOff>
    </xdr:from>
    <xdr:to>
      <xdr:col>19</xdr:col>
      <xdr:colOff>233497</xdr:colOff>
      <xdr:row>36</xdr:row>
      <xdr:rowOff>2917</xdr:rowOff>
    </xdr:to>
    <xdr:pic>
      <xdr:nvPicPr>
        <xdr:cNvPr id="63" name="圖片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714" b="14572"/>
        <a:stretch/>
      </xdr:blipFill>
      <xdr:spPr>
        <a:xfrm flipH="1">
          <a:off x="12025992" y="9124950"/>
          <a:ext cx="1644105" cy="2104767"/>
        </a:xfrm>
        <a:prstGeom prst="rect">
          <a:avLst/>
        </a:prstGeom>
      </xdr:spPr>
    </xdr:pic>
    <xdr:clientData/>
  </xdr:twoCellAnchor>
  <xdr:twoCellAnchor editAs="oneCell">
    <xdr:from>
      <xdr:col>13</xdr:col>
      <xdr:colOff>400050</xdr:colOff>
      <xdr:row>1</xdr:row>
      <xdr:rowOff>68822</xdr:rowOff>
    </xdr:from>
    <xdr:to>
      <xdr:col>17</xdr:col>
      <xdr:colOff>361950</xdr:colOff>
      <xdr:row>7</xdr:row>
      <xdr:rowOff>34924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4D92A64E-00B8-9743-B9C8-DDE07D8588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38350" l="5547" r="353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491" t="12588" r="65344" b="59809"/>
        <a:stretch/>
      </xdr:blipFill>
      <xdr:spPr>
        <a:xfrm>
          <a:off x="9417050" y="284722"/>
          <a:ext cx="2908300" cy="2061602"/>
        </a:xfrm>
        <a:prstGeom prst="rect">
          <a:avLst/>
        </a:prstGeom>
      </xdr:spPr>
    </xdr:pic>
    <xdr:clientData/>
  </xdr:twoCellAnchor>
  <xdr:twoCellAnchor editAs="oneCell">
    <xdr:from>
      <xdr:col>18</xdr:col>
      <xdr:colOff>644893</xdr:colOff>
      <xdr:row>29</xdr:row>
      <xdr:rowOff>180975</xdr:rowOff>
    </xdr:from>
    <xdr:to>
      <xdr:col>20</xdr:col>
      <xdr:colOff>596900</xdr:colOff>
      <xdr:row>36</xdr:row>
      <xdr:rowOff>76201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F86518FD-8F4F-1F62-E1D6-8CD2E1F182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2842" b="93073" l="62300" r="961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1070" r="7323" b="10426"/>
        <a:stretch/>
      </xdr:blipFill>
      <xdr:spPr>
        <a:xfrm>
          <a:off x="13344893" y="9032875"/>
          <a:ext cx="1425207" cy="2270126"/>
        </a:xfrm>
        <a:prstGeom prst="rect">
          <a:avLst/>
        </a:prstGeom>
      </xdr:spPr>
    </xdr:pic>
    <xdr:clientData/>
  </xdr:twoCellAnchor>
  <xdr:twoCellAnchor editAs="oneCell">
    <xdr:from>
      <xdr:col>0</xdr:col>
      <xdr:colOff>53974</xdr:colOff>
      <xdr:row>11</xdr:row>
      <xdr:rowOff>83330</xdr:rowOff>
    </xdr:from>
    <xdr:to>
      <xdr:col>4</xdr:col>
      <xdr:colOff>584200</xdr:colOff>
      <xdr:row>18</xdr:row>
      <xdr:rowOff>103433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6C13A20A-5410-4737-93BD-B6B3B5AE9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4" y="3347230"/>
          <a:ext cx="2917826" cy="2395003"/>
        </a:xfrm>
        <a:prstGeom prst="rect">
          <a:avLst/>
        </a:prstGeom>
      </xdr:spPr>
    </xdr:pic>
    <xdr:clientData/>
  </xdr:twoCellAnchor>
  <xdr:twoCellAnchor editAs="oneCell">
    <xdr:from>
      <xdr:col>8</xdr:col>
      <xdr:colOff>622300</xdr:colOff>
      <xdr:row>5</xdr:row>
      <xdr:rowOff>152400</xdr:rowOff>
    </xdr:from>
    <xdr:to>
      <xdr:col>11</xdr:col>
      <xdr:colOff>139700</xdr:colOff>
      <xdr:row>7</xdr:row>
      <xdr:rowOff>195943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566E9D5A-E112-4A6E-A6DE-83C680D77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25" t="20671" r="18565" b="74676"/>
        <a:stretch/>
      </xdr:blipFill>
      <xdr:spPr>
        <a:xfrm>
          <a:off x="5956300" y="1727200"/>
          <a:ext cx="1727200" cy="780143"/>
        </a:xfrm>
        <a:prstGeom prst="rect">
          <a:avLst/>
        </a:prstGeom>
      </xdr:spPr>
    </xdr:pic>
    <xdr:clientData/>
  </xdr:twoCellAnchor>
  <xdr:twoCellAnchor editAs="oneCell">
    <xdr:from>
      <xdr:col>17</xdr:col>
      <xdr:colOff>419100</xdr:colOff>
      <xdr:row>2</xdr:row>
      <xdr:rowOff>317500</xdr:rowOff>
    </xdr:from>
    <xdr:to>
      <xdr:col>20</xdr:col>
      <xdr:colOff>495299</xdr:colOff>
      <xdr:row>6</xdr:row>
      <xdr:rowOff>25400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0484CA88-CE06-44AE-843D-97BE89C2FB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12382500" y="787400"/>
          <a:ext cx="2285999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284480</xdr:colOff>
      <xdr:row>31</xdr:row>
      <xdr:rowOff>243840</xdr:rowOff>
    </xdr:from>
    <xdr:to>
      <xdr:col>5</xdr:col>
      <xdr:colOff>396240</xdr:colOff>
      <xdr:row>34</xdr:row>
      <xdr:rowOff>158496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EF531995-829A-4771-8AC4-6B7FE9B5B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1920" y="9763760"/>
          <a:ext cx="843280" cy="1011936"/>
        </a:xfrm>
        <a:prstGeom prst="rect">
          <a:avLst/>
        </a:prstGeom>
      </xdr:spPr>
    </xdr:pic>
    <xdr:clientData/>
  </xdr:twoCellAnchor>
  <xdr:twoCellAnchor editAs="oneCell">
    <xdr:from>
      <xdr:col>4</xdr:col>
      <xdr:colOff>40640</xdr:colOff>
      <xdr:row>22</xdr:row>
      <xdr:rowOff>355600</xdr:rowOff>
    </xdr:from>
    <xdr:to>
      <xdr:col>5</xdr:col>
      <xdr:colOff>406399</xdr:colOff>
      <xdr:row>25</xdr:row>
      <xdr:rowOff>77059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8F7876FA-2F80-4262-9C79-C5FAFA9EA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8080" y="7101840"/>
          <a:ext cx="1097279" cy="818739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152400</xdr:colOff>
      <xdr:row>23</xdr:row>
      <xdr:rowOff>152400</xdr:rowOff>
    </xdr:from>
    <xdr:to>
      <xdr:col>13</xdr:col>
      <xdr:colOff>528320</xdr:colOff>
      <xdr:row>25</xdr:row>
      <xdr:rowOff>45647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B0EE3DCD-F261-4FF6-AA65-48A2FC6B2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7264400"/>
          <a:ext cx="1107440" cy="624767"/>
        </a:xfrm>
        <a:prstGeom prst="rect">
          <a:avLst/>
        </a:prstGeom>
      </xdr:spPr>
    </xdr:pic>
    <xdr:clientData/>
  </xdr:twoCellAnchor>
  <xdr:twoCellAnchor>
    <xdr:from>
      <xdr:col>8</xdr:col>
      <xdr:colOff>254000</xdr:colOff>
      <xdr:row>27</xdr:row>
      <xdr:rowOff>101600</xdr:rowOff>
    </xdr:from>
    <xdr:to>
      <xdr:col>9</xdr:col>
      <xdr:colOff>727971</xdr:colOff>
      <xdr:row>30</xdr:row>
      <xdr:rowOff>333418</xdr:rowOff>
    </xdr:to>
    <xdr:grpSp>
      <xdr:nvGrpSpPr>
        <xdr:cNvPr id="9" name="群組 8">
          <a:extLst>
            <a:ext uri="{FF2B5EF4-FFF2-40B4-BE49-F238E27FC236}">
              <a16:creationId xmlns:a16="http://schemas.microsoft.com/office/drawing/2014/main" id="{F1096105-4948-48D9-98FE-A662D023A175}"/>
            </a:ext>
          </a:extLst>
        </xdr:cNvPr>
        <xdr:cNvGrpSpPr/>
      </xdr:nvGrpSpPr>
      <xdr:grpSpPr>
        <a:xfrm>
          <a:off x="5557520" y="8473440"/>
          <a:ext cx="1205491" cy="1014138"/>
          <a:chOff x="11627304" y="5624285"/>
          <a:chExt cx="1927678" cy="1209793"/>
        </a:xfrm>
      </xdr:grpSpPr>
      <xdr:pic>
        <xdr:nvPicPr>
          <xdr:cNvPr id="10" name="圖片 9">
            <a:extLst>
              <a:ext uri="{FF2B5EF4-FFF2-40B4-BE49-F238E27FC236}">
                <a16:creationId xmlns:a16="http://schemas.microsoft.com/office/drawing/2014/main" id="{5FD9A7E8-B5C2-527F-4CF7-654E48BADBA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5771" b="20751"/>
          <a:stretch/>
        </xdr:blipFill>
        <xdr:spPr>
          <a:xfrm rot="452446">
            <a:off x="12216554" y="5736393"/>
            <a:ext cx="1028649" cy="1097685"/>
          </a:xfrm>
          <a:prstGeom prst="rect">
            <a:avLst/>
          </a:prstGeom>
        </xdr:spPr>
      </xdr:pic>
      <xdr:pic>
        <xdr:nvPicPr>
          <xdr:cNvPr id="11" name="圖片 10">
            <a:extLst>
              <a:ext uri="{FF2B5EF4-FFF2-40B4-BE49-F238E27FC236}">
                <a16:creationId xmlns:a16="http://schemas.microsoft.com/office/drawing/2014/main" id="{CEBB17EB-7C71-A6AE-C7A4-A5EF17104CF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9398"/>
          <a:stretch/>
        </xdr:blipFill>
        <xdr:spPr>
          <a:xfrm>
            <a:off x="11627304" y="5624285"/>
            <a:ext cx="1927678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60960</xdr:colOff>
      <xdr:row>13</xdr:row>
      <xdr:rowOff>358272</xdr:rowOff>
    </xdr:from>
    <xdr:to>
      <xdr:col>9</xdr:col>
      <xdr:colOff>508000</xdr:colOff>
      <xdr:row>16</xdr:row>
      <xdr:rowOff>103280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EF7FF912-BBC6-A02B-93EE-28CD7AC06C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97"/>
        <a:stretch/>
      </xdr:blipFill>
      <xdr:spPr>
        <a:xfrm>
          <a:off x="5364480" y="4330832"/>
          <a:ext cx="1178560" cy="842288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</xdr:colOff>
      <xdr:row>13</xdr:row>
      <xdr:rowOff>152936</xdr:rowOff>
    </xdr:from>
    <xdr:to>
      <xdr:col>13</xdr:col>
      <xdr:colOff>193040</xdr:colOff>
      <xdr:row>16</xdr:row>
      <xdr:rowOff>42319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130D0FCC-82D2-CA91-3FA5-9A23BAAFB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0560" y="4125496"/>
          <a:ext cx="863600" cy="986663"/>
        </a:xfrm>
        <a:prstGeom prst="rect">
          <a:avLst/>
        </a:prstGeom>
      </xdr:spPr>
    </xdr:pic>
    <xdr:clientData/>
  </xdr:twoCellAnchor>
  <xdr:twoCellAnchor editAs="oneCell">
    <xdr:from>
      <xdr:col>16</xdr:col>
      <xdr:colOff>274321</xdr:colOff>
      <xdr:row>13</xdr:row>
      <xdr:rowOff>364481</xdr:rowOff>
    </xdr:from>
    <xdr:to>
      <xdr:col>17</xdr:col>
      <xdr:colOff>589280</xdr:colOff>
      <xdr:row>16</xdr:row>
      <xdr:rowOff>30481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D242F3F3-2234-A003-7E9A-129801C15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1" y="4337041"/>
          <a:ext cx="1046479" cy="763280"/>
        </a:xfrm>
        <a:prstGeom prst="rect">
          <a:avLst/>
        </a:prstGeom>
      </xdr:spPr>
    </xdr:pic>
    <xdr:clientData/>
  </xdr:twoCellAnchor>
  <xdr:twoCellAnchor editAs="oneCell">
    <xdr:from>
      <xdr:col>12</xdr:col>
      <xdr:colOff>132080</xdr:colOff>
      <xdr:row>32</xdr:row>
      <xdr:rowOff>50800</xdr:rowOff>
    </xdr:from>
    <xdr:to>
      <xdr:col>13</xdr:col>
      <xdr:colOff>505732</xdr:colOff>
      <xdr:row>34</xdr:row>
      <xdr:rowOff>264160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DF35B6EA-FE77-DBF4-A7CF-757A8F23AD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934" r="12088"/>
        <a:stretch/>
      </xdr:blipFill>
      <xdr:spPr>
        <a:xfrm>
          <a:off x="8361680" y="9936480"/>
          <a:ext cx="1105172" cy="944880"/>
        </a:xfrm>
        <a:prstGeom prst="rect">
          <a:avLst/>
        </a:prstGeom>
      </xdr:spPr>
    </xdr:pic>
    <xdr:clientData/>
  </xdr:twoCellAnchor>
  <xdr:twoCellAnchor editAs="oneCell">
    <xdr:from>
      <xdr:col>16</xdr:col>
      <xdr:colOff>20320</xdr:colOff>
      <xdr:row>23</xdr:row>
      <xdr:rowOff>60960</xdr:rowOff>
    </xdr:from>
    <xdr:to>
      <xdr:col>17</xdr:col>
      <xdr:colOff>540974</xdr:colOff>
      <xdr:row>25</xdr:row>
      <xdr:rowOff>284480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AD253103-8281-321C-F971-7CABFA2CA1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10000" b="90000" l="6833" r="95167">
                      <a14:foregroundMark x1="14667" y1="43500" x2="95333" y2="48000"/>
                      <a14:foregroundMark x1="8500" y1="54833" x2="6833" y2="54833"/>
                      <a14:backgroundMark x1="39500" y1="83000" x2="69500" y2="83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7317" b="18436"/>
        <a:stretch/>
      </xdr:blipFill>
      <xdr:spPr>
        <a:xfrm>
          <a:off x="11176000" y="7172960"/>
          <a:ext cx="1252174" cy="955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B1:U37"/>
  <sheetViews>
    <sheetView tabSelected="1" topLeftCell="B16" zoomScale="75" zoomScaleNormal="75" workbookViewId="0">
      <selection activeCell="X26" sqref="X26"/>
    </sheetView>
  </sheetViews>
  <sheetFormatPr defaultColWidth="9" defaultRowHeight="16.2" x14ac:dyDescent="0.3"/>
  <cols>
    <col min="1" max="1" width="2.6640625" style="76" customWidth="1"/>
    <col min="2" max="21" width="10.6640625" style="108" customWidth="1"/>
    <col min="22" max="16384" width="9" style="76"/>
  </cols>
  <sheetData>
    <row r="1" spans="2:21" ht="16.8" thickBot="1" x14ac:dyDescent="0.35"/>
    <row r="2" spans="2:21" s="95" customFormat="1" ht="19.95" customHeight="1" x14ac:dyDescent="0.4">
      <c r="B2" s="362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4"/>
    </row>
    <row r="3" spans="2:21" s="175" customFormat="1" ht="28.95" customHeight="1" x14ac:dyDescent="0.7">
      <c r="B3" s="365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203"/>
      <c r="S3" s="203"/>
      <c r="T3" s="203"/>
      <c r="U3" s="208"/>
    </row>
    <row r="4" spans="2:21" s="175" customFormat="1" ht="28.95" customHeight="1" x14ac:dyDescent="0.7">
      <c r="B4" s="367"/>
      <c r="C4" s="368"/>
      <c r="D4" s="368"/>
      <c r="E4" s="368"/>
      <c r="F4" s="369"/>
      <c r="G4" s="369"/>
      <c r="H4" s="369"/>
      <c r="I4" s="369"/>
      <c r="J4" s="370"/>
      <c r="K4" s="370"/>
      <c r="L4" s="370"/>
      <c r="M4" s="370"/>
      <c r="N4" s="371"/>
      <c r="O4" s="372"/>
      <c r="P4" s="372"/>
      <c r="Q4" s="372"/>
      <c r="R4" s="203"/>
      <c r="S4" s="203"/>
      <c r="T4" s="203"/>
      <c r="U4" s="208"/>
    </row>
    <row r="5" spans="2:21" s="175" customFormat="1" ht="28.95" customHeight="1" x14ac:dyDescent="0.7">
      <c r="B5" s="373"/>
      <c r="C5" s="374"/>
      <c r="D5" s="374"/>
      <c r="E5" s="374"/>
      <c r="F5" s="375"/>
      <c r="G5" s="375"/>
      <c r="H5" s="375"/>
      <c r="I5" s="375"/>
      <c r="J5" s="376"/>
      <c r="K5" s="376"/>
      <c r="L5" s="376"/>
      <c r="M5" s="376"/>
      <c r="N5" s="361"/>
      <c r="O5" s="361"/>
      <c r="P5" s="361"/>
      <c r="Q5" s="361"/>
      <c r="R5" s="203"/>
      <c r="S5" s="203"/>
      <c r="T5" s="203"/>
      <c r="U5" s="208"/>
    </row>
    <row r="6" spans="2:21" s="175" customFormat="1" ht="28.95" customHeight="1" x14ac:dyDescent="0.7">
      <c r="B6" s="377"/>
      <c r="C6" s="378"/>
      <c r="D6" s="378"/>
      <c r="E6" s="378"/>
      <c r="F6" s="379"/>
      <c r="G6" s="379"/>
      <c r="H6" s="379"/>
      <c r="I6" s="379"/>
      <c r="J6" s="380"/>
      <c r="K6" s="380"/>
      <c r="L6" s="380"/>
      <c r="M6" s="380"/>
      <c r="N6" s="370"/>
      <c r="O6" s="370"/>
      <c r="P6" s="370"/>
      <c r="Q6" s="370"/>
      <c r="R6" s="203"/>
      <c r="S6" s="203"/>
      <c r="T6" s="203"/>
      <c r="U6" s="208"/>
    </row>
    <row r="7" spans="2:21" s="175" customFormat="1" ht="28.95" customHeight="1" x14ac:dyDescent="0.7">
      <c r="B7" s="381"/>
      <c r="C7" s="382"/>
      <c r="D7" s="382"/>
      <c r="E7" s="382"/>
      <c r="F7" s="382"/>
      <c r="G7" s="382"/>
      <c r="H7" s="382"/>
      <c r="I7" s="382"/>
      <c r="J7" s="209"/>
      <c r="K7" s="209"/>
      <c r="L7" s="209"/>
      <c r="M7" s="209"/>
      <c r="N7" s="209"/>
      <c r="O7" s="209"/>
      <c r="P7" s="209"/>
      <c r="Q7" s="209"/>
      <c r="R7" s="383" t="s">
        <v>218</v>
      </c>
      <c r="S7" s="383"/>
      <c r="T7" s="383"/>
      <c r="U7" s="384"/>
    </row>
    <row r="8" spans="2:21" s="176" customFormat="1" ht="28.95" customHeight="1" x14ac:dyDescent="0.3">
      <c r="B8" s="365"/>
      <c r="C8" s="366"/>
      <c r="D8" s="366"/>
      <c r="E8" s="366"/>
      <c r="F8" s="366"/>
      <c r="G8" s="366"/>
      <c r="H8" s="366"/>
      <c r="I8" s="366"/>
      <c r="J8" s="209"/>
      <c r="K8" s="385" t="s">
        <v>217</v>
      </c>
      <c r="L8" s="385"/>
      <c r="M8" s="385"/>
      <c r="N8" s="385"/>
      <c r="O8" s="385"/>
      <c r="P8" s="385"/>
      <c r="Q8" s="385"/>
      <c r="R8" s="385"/>
      <c r="S8" s="385"/>
      <c r="T8" s="385"/>
      <c r="U8" s="386"/>
    </row>
    <row r="9" spans="2:21" s="84" customFormat="1" ht="12.9" customHeight="1" x14ac:dyDescent="0.25">
      <c r="B9" s="103"/>
      <c r="C9" s="204"/>
      <c r="D9" s="203"/>
      <c r="E9" s="205"/>
      <c r="F9" s="203"/>
      <c r="G9" s="204"/>
      <c r="H9" s="203"/>
      <c r="I9" s="205"/>
      <c r="J9" s="209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6"/>
    </row>
    <row r="10" spans="2:21" s="84" customFormat="1" ht="12.9" customHeight="1" thickBot="1" x14ac:dyDescent="0.3">
      <c r="B10" s="104"/>
      <c r="C10" s="101"/>
      <c r="D10" s="102"/>
      <c r="E10" s="101"/>
      <c r="F10" s="102"/>
      <c r="G10" s="101"/>
      <c r="H10" s="102"/>
      <c r="I10" s="101"/>
      <c r="J10" s="210"/>
      <c r="K10" s="387"/>
      <c r="L10" s="387"/>
      <c r="M10" s="387"/>
      <c r="N10" s="387"/>
      <c r="O10" s="387"/>
      <c r="P10" s="387"/>
      <c r="Q10" s="387"/>
      <c r="R10" s="387"/>
      <c r="S10" s="387"/>
      <c r="T10" s="387"/>
      <c r="U10" s="388"/>
    </row>
    <row r="11" spans="2:21" s="95" customFormat="1" ht="19.95" customHeight="1" x14ac:dyDescent="0.4">
      <c r="B11" s="307" t="s">
        <v>129</v>
      </c>
      <c r="C11" s="308"/>
      <c r="D11" s="308"/>
      <c r="E11" s="308"/>
      <c r="F11" s="308" t="s">
        <v>132</v>
      </c>
      <c r="G11" s="308"/>
      <c r="H11" s="308"/>
      <c r="I11" s="309"/>
      <c r="J11" s="308" t="s">
        <v>133</v>
      </c>
      <c r="K11" s="308"/>
      <c r="L11" s="308"/>
      <c r="M11" s="308"/>
      <c r="N11" s="310" t="s">
        <v>134</v>
      </c>
      <c r="O11" s="310"/>
      <c r="P11" s="310"/>
      <c r="Q11" s="310"/>
      <c r="R11" s="308" t="s">
        <v>135</v>
      </c>
      <c r="S11" s="308"/>
      <c r="T11" s="308"/>
      <c r="U11" s="311"/>
    </row>
    <row r="12" spans="2:21" s="177" customFormat="1" ht="28.95" customHeight="1" x14ac:dyDescent="0.3">
      <c r="B12" s="292"/>
      <c r="C12" s="259"/>
      <c r="D12" s="259"/>
      <c r="E12" s="260"/>
      <c r="F12" s="257" t="s">
        <v>145</v>
      </c>
      <c r="G12" s="257"/>
      <c r="H12" s="257"/>
      <c r="I12" s="257"/>
      <c r="J12" s="256" t="s">
        <v>153</v>
      </c>
      <c r="K12" s="257"/>
      <c r="L12" s="257"/>
      <c r="M12" s="258"/>
      <c r="N12" s="258" t="s">
        <v>54</v>
      </c>
      <c r="O12" s="255"/>
      <c r="P12" s="255"/>
      <c r="Q12" s="256"/>
      <c r="R12" s="313" t="s">
        <v>148</v>
      </c>
      <c r="S12" s="314"/>
      <c r="T12" s="314"/>
      <c r="U12" s="315"/>
    </row>
    <row r="13" spans="2:21" s="175" customFormat="1" ht="28.95" customHeight="1" x14ac:dyDescent="0.7">
      <c r="B13" s="316"/>
      <c r="C13" s="317"/>
      <c r="D13" s="317"/>
      <c r="E13" s="318"/>
      <c r="F13" s="319" t="s">
        <v>146</v>
      </c>
      <c r="G13" s="319"/>
      <c r="H13" s="319"/>
      <c r="I13" s="319"/>
      <c r="J13" s="419" t="s">
        <v>227</v>
      </c>
      <c r="K13" s="420"/>
      <c r="L13" s="420"/>
      <c r="M13" s="421"/>
      <c r="N13" s="320" t="s">
        <v>149</v>
      </c>
      <c r="O13" s="321"/>
      <c r="P13" s="321"/>
      <c r="Q13" s="322"/>
      <c r="R13" s="323" t="s">
        <v>154</v>
      </c>
      <c r="S13" s="324"/>
      <c r="T13" s="324"/>
      <c r="U13" s="325"/>
    </row>
    <row r="14" spans="2:21" s="175" customFormat="1" ht="28.95" customHeight="1" x14ac:dyDescent="0.7">
      <c r="B14" s="326"/>
      <c r="C14" s="327"/>
      <c r="D14" s="327"/>
      <c r="E14" s="328"/>
      <c r="F14" s="329" t="s">
        <v>219</v>
      </c>
      <c r="G14" s="329"/>
      <c r="H14" s="329"/>
      <c r="I14" s="329"/>
      <c r="J14" s="281" t="s">
        <v>109</v>
      </c>
      <c r="K14" s="282"/>
      <c r="L14" s="282"/>
      <c r="M14" s="283"/>
      <c r="N14" s="330" t="s">
        <v>166</v>
      </c>
      <c r="O14" s="330"/>
      <c r="P14" s="330"/>
      <c r="Q14" s="330"/>
      <c r="R14" s="289" t="s">
        <v>234</v>
      </c>
      <c r="S14" s="290"/>
      <c r="T14" s="290"/>
      <c r="U14" s="291"/>
    </row>
    <row r="15" spans="2:21" s="175" customFormat="1" ht="28.95" customHeight="1" x14ac:dyDescent="0.7">
      <c r="B15" s="297"/>
      <c r="C15" s="298"/>
      <c r="D15" s="298"/>
      <c r="E15" s="299"/>
      <c r="F15" s="300" t="s">
        <v>159</v>
      </c>
      <c r="G15" s="300"/>
      <c r="H15" s="300"/>
      <c r="I15" s="300"/>
      <c r="J15" s="235" t="s">
        <v>150</v>
      </c>
      <c r="K15" s="236"/>
      <c r="L15" s="236"/>
      <c r="M15" s="237"/>
      <c r="N15" s="301" t="s">
        <v>161</v>
      </c>
      <c r="O15" s="301"/>
      <c r="P15" s="301"/>
      <c r="Q15" s="301"/>
      <c r="R15" s="302" t="s">
        <v>220</v>
      </c>
      <c r="S15" s="303"/>
      <c r="T15" s="303"/>
      <c r="U15" s="304"/>
    </row>
    <row r="16" spans="2:21" s="175" customFormat="1" ht="28.95" customHeight="1" x14ac:dyDescent="0.7">
      <c r="B16" s="305"/>
      <c r="C16" s="246"/>
      <c r="D16" s="246"/>
      <c r="E16" s="247"/>
      <c r="F16" s="247" t="s">
        <v>58</v>
      </c>
      <c r="G16" s="244"/>
      <c r="H16" s="244"/>
      <c r="I16" s="245"/>
      <c r="J16" s="244" t="s">
        <v>57</v>
      </c>
      <c r="K16" s="244"/>
      <c r="L16" s="244"/>
      <c r="M16" s="244"/>
      <c r="N16" s="247" t="s">
        <v>147</v>
      </c>
      <c r="O16" s="244"/>
      <c r="P16" s="244"/>
      <c r="Q16" s="245"/>
      <c r="R16" s="245" t="s">
        <v>75</v>
      </c>
      <c r="S16" s="246"/>
      <c r="T16" s="246"/>
      <c r="U16" s="306"/>
    </row>
    <row r="17" spans="2:21" s="175" customFormat="1" ht="28.95" customHeight="1" x14ac:dyDescent="0.7">
      <c r="B17" s="292"/>
      <c r="C17" s="259"/>
      <c r="D17" s="259"/>
      <c r="E17" s="260"/>
      <c r="F17" s="226" t="s">
        <v>160</v>
      </c>
      <c r="G17" s="224"/>
      <c r="H17" s="224"/>
      <c r="I17" s="225"/>
      <c r="J17" s="293" t="s">
        <v>294</v>
      </c>
      <c r="K17" s="293"/>
      <c r="L17" s="293"/>
      <c r="M17" s="293"/>
      <c r="N17" s="294" t="s">
        <v>238</v>
      </c>
      <c r="O17" s="294"/>
      <c r="P17" s="294"/>
      <c r="Q17" s="294"/>
      <c r="R17" s="225" t="s">
        <v>284</v>
      </c>
      <c r="S17" s="295"/>
      <c r="T17" s="295"/>
      <c r="U17" s="296"/>
    </row>
    <row r="18" spans="2:21" s="84" customFormat="1" ht="12.9" customHeight="1" x14ac:dyDescent="0.25">
      <c r="B18" s="103"/>
      <c r="C18" s="204"/>
      <c r="D18" s="203"/>
      <c r="E18" s="206"/>
      <c r="F18" s="187" t="s">
        <v>45</v>
      </c>
      <c r="G18" s="112">
        <f>'2月第一週明細'!W20</f>
        <v>738.1</v>
      </c>
      <c r="H18" s="111" t="s">
        <v>9</v>
      </c>
      <c r="I18" s="112">
        <f>'2月第一週明細'!W16</f>
        <v>24.5</v>
      </c>
      <c r="J18" s="111" t="s">
        <v>45</v>
      </c>
      <c r="K18" s="112">
        <f>'2月第一週明細'!W28</f>
        <v>728.5</v>
      </c>
      <c r="L18" s="111" t="s">
        <v>9</v>
      </c>
      <c r="M18" s="112">
        <f>'2月第一週明細'!W24</f>
        <v>24.5</v>
      </c>
      <c r="N18" s="115" t="s">
        <v>45</v>
      </c>
      <c r="O18" s="112">
        <f>'2月第一週明細'!W36</f>
        <v>748.4</v>
      </c>
      <c r="P18" s="111" t="s">
        <v>9</v>
      </c>
      <c r="Q18" s="112">
        <f>'2月第一週明細'!W32</f>
        <v>24</v>
      </c>
      <c r="R18" s="187" t="s">
        <v>45</v>
      </c>
      <c r="S18" s="112">
        <f>'2月第一週明細'!W44</f>
        <v>752.8</v>
      </c>
      <c r="T18" s="111" t="s">
        <v>9</v>
      </c>
      <c r="U18" s="192">
        <f>'2月第一週明細'!W40</f>
        <v>24</v>
      </c>
    </row>
    <row r="19" spans="2:21" s="84" customFormat="1" ht="12.9" customHeight="1" thickBot="1" x14ac:dyDescent="0.3">
      <c r="B19" s="104"/>
      <c r="C19" s="101"/>
      <c r="D19" s="102"/>
      <c r="E19" s="207"/>
      <c r="F19" s="174" t="s">
        <v>7</v>
      </c>
      <c r="G19" s="117">
        <f>'2月第一週明細'!W14</f>
        <v>100.5</v>
      </c>
      <c r="H19" s="118" t="s">
        <v>11</v>
      </c>
      <c r="I19" s="117">
        <f>'2月第一週明細'!W18</f>
        <v>28.900000000000002</v>
      </c>
      <c r="J19" s="118" t="s">
        <v>7</v>
      </c>
      <c r="K19" s="117">
        <f>'2月第一週明細'!W22</f>
        <v>98.5</v>
      </c>
      <c r="L19" s="118" t="s">
        <v>11</v>
      </c>
      <c r="M19" s="117">
        <f>'2月第一週明細'!W26</f>
        <v>28.5</v>
      </c>
      <c r="N19" s="174" t="s">
        <v>7</v>
      </c>
      <c r="O19" s="117">
        <f>'2月第一週明細'!W30</f>
        <v>104.5</v>
      </c>
      <c r="P19" s="118" t="s">
        <v>11</v>
      </c>
      <c r="Q19" s="117">
        <f>'2月第一週明細'!W34</f>
        <v>28.599999999999998</v>
      </c>
      <c r="R19" s="174" t="s">
        <v>7</v>
      </c>
      <c r="S19" s="117">
        <f>'2月第一週明細'!W38</f>
        <v>105.5</v>
      </c>
      <c r="T19" s="118" t="s">
        <v>11</v>
      </c>
      <c r="U19" s="120">
        <f>'2月第一週明細'!W42</f>
        <v>28.7</v>
      </c>
    </row>
    <row r="20" spans="2:21" s="95" customFormat="1" ht="19.95" customHeight="1" x14ac:dyDescent="0.4">
      <c r="B20" s="307" t="s">
        <v>130</v>
      </c>
      <c r="C20" s="308"/>
      <c r="D20" s="308"/>
      <c r="E20" s="309"/>
      <c r="F20" s="308" t="s">
        <v>136</v>
      </c>
      <c r="G20" s="308"/>
      <c r="H20" s="308"/>
      <c r="I20" s="309"/>
      <c r="J20" s="312" t="s">
        <v>137</v>
      </c>
      <c r="K20" s="312"/>
      <c r="L20" s="312"/>
      <c r="M20" s="312"/>
      <c r="N20" s="310" t="s">
        <v>138</v>
      </c>
      <c r="O20" s="310"/>
      <c r="P20" s="310"/>
      <c r="Q20" s="310"/>
      <c r="R20" s="308" t="s">
        <v>139</v>
      </c>
      <c r="S20" s="308"/>
      <c r="T20" s="308"/>
      <c r="U20" s="311"/>
    </row>
    <row r="21" spans="2:21" s="175" customFormat="1" ht="28.95" customHeight="1" x14ac:dyDescent="0.7">
      <c r="B21" s="331" t="s">
        <v>49</v>
      </c>
      <c r="C21" s="257"/>
      <c r="D21" s="257"/>
      <c r="E21" s="258"/>
      <c r="F21" s="256" t="s">
        <v>92</v>
      </c>
      <c r="G21" s="257"/>
      <c r="H21" s="257"/>
      <c r="I21" s="257"/>
      <c r="J21" s="256" t="s">
        <v>153</v>
      </c>
      <c r="K21" s="257"/>
      <c r="L21" s="257"/>
      <c r="M21" s="258"/>
      <c r="N21" s="258" t="s">
        <v>54</v>
      </c>
      <c r="O21" s="255"/>
      <c r="P21" s="255"/>
      <c r="Q21" s="256"/>
      <c r="R21" s="332" t="s">
        <v>155</v>
      </c>
      <c r="S21" s="332"/>
      <c r="T21" s="332"/>
      <c r="U21" s="333"/>
    </row>
    <row r="22" spans="2:21" s="175" customFormat="1" ht="28.95" customHeight="1" x14ac:dyDescent="0.7">
      <c r="B22" s="334" t="s">
        <v>261</v>
      </c>
      <c r="C22" s="335"/>
      <c r="D22" s="335"/>
      <c r="E22" s="336"/>
      <c r="F22" s="337" t="s">
        <v>162</v>
      </c>
      <c r="G22" s="338"/>
      <c r="H22" s="338"/>
      <c r="I22" s="338"/>
      <c r="J22" s="339" t="s">
        <v>195</v>
      </c>
      <c r="K22" s="269"/>
      <c r="L22" s="269"/>
      <c r="M22" s="270"/>
      <c r="N22" s="320" t="s">
        <v>164</v>
      </c>
      <c r="O22" s="321"/>
      <c r="P22" s="321"/>
      <c r="Q22" s="322"/>
      <c r="R22" s="339" t="s">
        <v>253</v>
      </c>
      <c r="S22" s="269"/>
      <c r="T22" s="269"/>
      <c r="U22" s="340"/>
    </row>
    <row r="23" spans="2:21" s="175" customFormat="1" ht="28.95" customHeight="1" x14ac:dyDescent="0.7">
      <c r="B23" s="341" t="s">
        <v>243</v>
      </c>
      <c r="C23" s="342"/>
      <c r="D23" s="342"/>
      <c r="E23" s="343"/>
      <c r="F23" s="344" t="s">
        <v>163</v>
      </c>
      <c r="G23" s="329"/>
      <c r="H23" s="329"/>
      <c r="I23" s="329"/>
      <c r="J23" s="281" t="s">
        <v>278</v>
      </c>
      <c r="K23" s="282"/>
      <c r="L23" s="282"/>
      <c r="M23" s="283"/>
      <c r="N23" s="330" t="s">
        <v>221</v>
      </c>
      <c r="O23" s="330"/>
      <c r="P23" s="330"/>
      <c r="Q23" s="330"/>
      <c r="R23" s="345" t="s">
        <v>156</v>
      </c>
      <c r="S23" s="346"/>
      <c r="T23" s="346"/>
      <c r="U23" s="347"/>
    </row>
    <row r="24" spans="2:21" s="175" customFormat="1" ht="28.95" customHeight="1" x14ac:dyDescent="0.7">
      <c r="B24" s="354" t="s">
        <v>144</v>
      </c>
      <c r="C24" s="355"/>
      <c r="D24" s="355"/>
      <c r="E24" s="356"/>
      <c r="F24" s="357" t="s">
        <v>222</v>
      </c>
      <c r="G24" s="300"/>
      <c r="H24" s="300"/>
      <c r="I24" s="300"/>
      <c r="J24" s="235" t="s">
        <v>223</v>
      </c>
      <c r="K24" s="236"/>
      <c r="L24" s="236"/>
      <c r="M24" s="237"/>
      <c r="N24" s="301" t="s">
        <v>165</v>
      </c>
      <c r="O24" s="301"/>
      <c r="P24" s="301"/>
      <c r="Q24" s="301"/>
      <c r="R24" s="302" t="s">
        <v>280</v>
      </c>
      <c r="S24" s="303"/>
      <c r="T24" s="303"/>
      <c r="U24" s="304"/>
    </row>
    <row r="25" spans="2:21" s="175" customFormat="1" ht="28.95" customHeight="1" x14ac:dyDescent="0.7">
      <c r="B25" s="305" t="s">
        <v>57</v>
      </c>
      <c r="C25" s="246"/>
      <c r="D25" s="246"/>
      <c r="E25" s="247"/>
      <c r="F25" s="244" t="s">
        <v>58</v>
      </c>
      <c r="G25" s="244"/>
      <c r="H25" s="244"/>
      <c r="I25" s="245"/>
      <c r="J25" s="244" t="s">
        <v>57</v>
      </c>
      <c r="K25" s="244"/>
      <c r="L25" s="244"/>
      <c r="M25" s="244"/>
      <c r="N25" s="247" t="s">
        <v>93</v>
      </c>
      <c r="O25" s="244"/>
      <c r="P25" s="244"/>
      <c r="Q25" s="245"/>
      <c r="R25" s="358" t="s">
        <v>57</v>
      </c>
      <c r="S25" s="359"/>
      <c r="T25" s="359"/>
      <c r="U25" s="360"/>
    </row>
    <row r="26" spans="2:21" s="176" customFormat="1" ht="28.95" customHeight="1" x14ac:dyDescent="0.3">
      <c r="B26" s="348" t="s">
        <v>107</v>
      </c>
      <c r="C26" s="295"/>
      <c r="D26" s="295"/>
      <c r="E26" s="226"/>
      <c r="F26" s="224" t="s">
        <v>292</v>
      </c>
      <c r="G26" s="224"/>
      <c r="H26" s="224"/>
      <c r="I26" s="225"/>
      <c r="J26" s="349" t="s">
        <v>297</v>
      </c>
      <c r="K26" s="349"/>
      <c r="L26" s="349"/>
      <c r="M26" s="349"/>
      <c r="N26" s="350" t="s">
        <v>298</v>
      </c>
      <c r="O26" s="350"/>
      <c r="P26" s="350"/>
      <c r="Q26" s="350"/>
      <c r="R26" s="351" t="s">
        <v>285</v>
      </c>
      <c r="S26" s="352"/>
      <c r="T26" s="352"/>
      <c r="U26" s="353"/>
    </row>
    <row r="27" spans="2:21" s="84" customFormat="1" ht="12.9" customHeight="1" x14ac:dyDescent="0.25">
      <c r="B27" s="121" t="s">
        <v>72</v>
      </c>
      <c r="C27" s="112">
        <f>'2月第二週明細'!W12</f>
        <v>737.3</v>
      </c>
      <c r="D27" s="111" t="s">
        <v>9</v>
      </c>
      <c r="E27" s="122">
        <f>'2月第二週明細'!W8</f>
        <v>24.5</v>
      </c>
      <c r="F27" s="111" t="s">
        <v>45</v>
      </c>
      <c r="G27" s="112">
        <f>'2月第二週明細'!W20</f>
        <v>755.6</v>
      </c>
      <c r="H27" s="111" t="s">
        <v>9</v>
      </c>
      <c r="I27" s="113">
        <f>'2月第二週明細'!W16</f>
        <v>24</v>
      </c>
      <c r="J27" s="111" t="s">
        <v>72</v>
      </c>
      <c r="K27" s="112">
        <f>'2月第二週明細'!W28</f>
        <v>723.7</v>
      </c>
      <c r="L27" s="111" t="s">
        <v>9</v>
      </c>
      <c r="M27" s="122">
        <f>'2月第二週明細'!W24</f>
        <v>24.5</v>
      </c>
      <c r="N27" s="115" t="s">
        <v>72</v>
      </c>
      <c r="O27" s="109">
        <f>'2月第二週明細'!W36</f>
        <v>745.5</v>
      </c>
      <c r="P27" s="110" t="s">
        <v>9</v>
      </c>
      <c r="Q27" s="126">
        <f>'2月第二週明細'!W32</f>
        <v>23.5</v>
      </c>
      <c r="R27" s="111" t="s">
        <v>72</v>
      </c>
      <c r="S27" s="112">
        <f>'2月第二週明細'!W44</f>
        <v>752.7</v>
      </c>
      <c r="T27" s="111" t="s">
        <v>9</v>
      </c>
      <c r="U27" s="114">
        <f>'2月第二週明細'!W40</f>
        <v>23.5</v>
      </c>
    </row>
    <row r="28" spans="2:21" s="84" customFormat="1" ht="12.9" customHeight="1" thickBot="1" x14ac:dyDescent="0.3">
      <c r="B28" s="116" t="s">
        <v>7</v>
      </c>
      <c r="C28" s="117">
        <f>'2月第二週明細'!W6</f>
        <v>100.5</v>
      </c>
      <c r="D28" s="118" t="s">
        <v>11</v>
      </c>
      <c r="E28" s="117">
        <f>'2月第二週明細'!W10</f>
        <v>28.700000000000003</v>
      </c>
      <c r="F28" s="118" t="s">
        <v>7</v>
      </c>
      <c r="G28" s="117">
        <f>'2月第二週明細'!W14</f>
        <v>106</v>
      </c>
      <c r="H28" s="118" t="s">
        <v>47</v>
      </c>
      <c r="I28" s="119">
        <f>'2月第二週明細'!W18</f>
        <v>28.9</v>
      </c>
      <c r="J28" s="118" t="s">
        <v>7</v>
      </c>
      <c r="K28" s="117">
        <f>'2月第二週明細'!W22</f>
        <v>97.5</v>
      </c>
      <c r="L28" s="118" t="s">
        <v>11</v>
      </c>
      <c r="M28" s="117">
        <f>'2月第二週明細'!W26</f>
        <v>28.3</v>
      </c>
      <c r="N28" s="174" t="s">
        <v>7</v>
      </c>
      <c r="O28" s="117">
        <f>'2月第二週明細'!W30</f>
        <v>105.5</v>
      </c>
      <c r="P28" s="118" t="s">
        <v>11</v>
      </c>
      <c r="Q28" s="117">
        <f>'2月第二週明細'!W34</f>
        <v>28.000000000000004</v>
      </c>
      <c r="R28" s="123" t="s">
        <v>7</v>
      </c>
      <c r="S28" s="124">
        <f>'2月第二週明細'!W38</f>
        <v>107</v>
      </c>
      <c r="T28" s="123" t="s">
        <v>11</v>
      </c>
      <c r="U28" s="125">
        <f>'2月第二週明細'!W42</f>
        <v>28.3</v>
      </c>
    </row>
    <row r="29" spans="2:21" s="95" customFormat="1" ht="19.95" customHeight="1" x14ac:dyDescent="0.4">
      <c r="B29" s="221" t="s">
        <v>131</v>
      </c>
      <c r="C29" s="222"/>
      <c r="D29" s="222"/>
      <c r="E29" s="222"/>
      <c r="F29" s="251" t="s">
        <v>140</v>
      </c>
      <c r="G29" s="222"/>
      <c r="H29" s="222"/>
      <c r="I29" s="222"/>
      <c r="J29" s="251" t="s">
        <v>141</v>
      </c>
      <c r="K29" s="222"/>
      <c r="L29" s="222"/>
      <c r="M29" s="252"/>
      <c r="N29" s="222" t="s">
        <v>142</v>
      </c>
      <c r="O29" s="222"/>
      <c r="P29" s="222"/>
      <c r="Q29" s="222"/>
      <c r="R29" s="251" t="s">
        <v>143</v>
      </c>
      <c r="S29" s="222"/>
      <c r="T29" s="222"/>
      <c r="U29" s="253"/>
    </row>
    <row r="30" spans="2:21" s="175" customFormat="1" ht="28.95" customHeight="1" x14ac:dyDescent="0.7">
      <c r="B30" s="254" t="s">
        <v>49</v>
      </c>
      <c r="C30" s="255"/>
      <c r="D30" s="255"/>
      <c r="E30" s="256"/>
      <c r="F30" s="256" t="s">
        <v>71</v>
      </c>
      <c r="G30" s="257"/>
      <c r="H30" s="257"/>
      <c r="I30" s="257"/>
      <c r="J30" s="256" t="s">
        <v>49</v>
      </c>
      <c r="K30" s="257"/>
      <c r="L30" s="257"/>
      <c r="M30" s="258"/>
      <c r="N30" s="259" t="s">
        <v>54</v>
      </c>
      <c r="O30" s="259"/>
      <c r="P30" s="259"/>
      <c r="Q30" s="260"/>
      <c r="R30" s="261" t="s">
        <v>110</v>
      </c>
      <c r="S30" s="262"/>
      <c r="T30" s="262"/>
      <c r="U30" s="263"/>
    </row>
    <row r="31" spans="2:21" s="175" customFormat="1" ht="28.95" customHeight="1" x14ac:dyDescent="0.7">
      <c r="B31" s="264" t="s">
        <v>158</v>
      </c>
      <c r="C31" s="265"/>
      <c r="D31" s="265"/>
      <c r="E31" s="265"/>
      <c r="F31" s="266" t="s">
        <v>228</v>
      </c>
      <c r="G31" s="267"/>
      <c r="H31" s="267"/>
      <c r="I31" s="267"/>
      <c r="J31" s="268" t="s">
        <v>287</v>
      </c>
      <c r="K31" s="269"/>
      <c r="L31" s="269"/>
      <c r="M31" s="270"/>
      <c r="N31" s="271" t="s">
        <v>268</v>
      </c>
      <c r="O31" s="271"/>
      <c r="P31" s="271"/>
      <c r="Q31" s="272"/>
      <c r="R31" s="273"/>
      <c r="S31" s="274"/>
      <c r="T31" s="274"/>
      <c r="U31" s="275"/>
    </row>
    <row r="32" spans="2:21" s="175" customFormat="1" ht="28.95" customHeight="1" x14ac:dyDescent="0.7">
      <c r="B32" s="276" t="s">
        <v>157</v>
      </c>
      <c r="C32" s="277"/>
      <c r="D32" s="277"/>
      <c r="E32" s="278"/>
      <c r="F32" s="279" t="s">
        <v>288</v>
      </c>
      <c r="G32" s="280"/>
      <c r="H32" s="280"/>
      <c r="I32" s="280"/>
      <c r="J32" s="281" t="s">
        <v>262</v>
      </c>
      <c r="K32" s="282"/>
      <c r="L32" s="282"/>
      <c r="M32" s="283"/>
      <c r="N32" s="284" t="s">
        <v>273</v>
      </c>
      <c r="O32" s="284"/>
      <c r="P32" s="284"/>
      <c r="Q32" s="285"/>
      <c r="R32" s="286"/>
      <c r="S32" s="287"/>
      <c r="T32" s="287"/>
      <c r="U32" s="288"/>
    </row>
    <row r="33" spans="2:21" s="175" customFormat="1" ht="28.95" customHeight="1" x14ac:dyDescent="0.7">
      <c r="B33" s="230" t="s">
        <v>151</v>
      </c>
      <c r="C33" s="231"/>
      <c r="D33" s="231"/>
      <c r="E33" s="232"/>
      <c r="F33" s="233" t="s">
        <v>152</v>
      </c>
      <c r="G33" s="233"/>
      <c r="H33" s="233"/>
      <c r="I33" s="234"/>
      <c r="J33" s="235" t="s">
        <v>271</v>
      </c>
      <c r="K33" s="236"/>
      <c r="L33" s="236"/>
      <c r="M33" s="237"/>
      <c r="N33" s="238" t="s">
        <v>269</v>
      </c>
      <c r="O33" s="238"/>
      <c r="P33" s="238"/>
      <c r="Q33" s="239"/>
      <c r="R33" s="240"/>
      <c r="S33" s="241"/>
      <c r="T33" s="241"/>
      <c r="U33" s="242"/>
    </row>
    <row r="34" spans="2:21" s="175" customFormat="1" ht="28.95" customHeight="1" x14ac:dyDescent="0.7">
      <c r="B34" s="243" t="s">
        <v>57</v>
      </c>
      <c r="C34" s="244"/>
      <c r="D34" s="244"/>
      <c r="E34" s="245"/>
      <c r="F34" s="244" t="s">
        <v>58</v>
      </c>
      <c r="G34" s="244"/>
      <c r="H34" s="244"/>
      <c r="I34" s="245"/>
      <c r="J34" s="245" t="s">
        <v>57</v>
      </c>
      <c r="K34" s="246"/>
      <c r="L34" s="246"/>
      <c r="M34" s="247"/>
      <c r="N34" s="246" t="s">
        <v>93</v>
      </c>
      <c r="O34" s="246"/>
      <c r="P34" s="246"/>
      <c r="Q34" s="247"/>
      <c r="R34" s="248"/>
      <c r="S34" s="249"/>
      <c r="T34" s="249"/>
      <c r="U34" s="250"/>
    </row>
    <row r="35" spans="2:21" s="176" customFormat="1" ht="28.95" customHeight="1" x14ac:dyDescent="0.3">
      <c r="B35" s="223" t="s">
        <v>160</v>
      </c>
      <c r="C35" s="224"/>
      <c r="D35" s="224"/>
      <c r="E35" s="225"/>
      <c r="F35" s="224" t="s">
        <v>257</v>
      </c>
      <c r="G35" s="224"/>
      <c r="H35" s="224"/>
      <c r="I35" s="225"/>
      <c r="J35" s="224" t="s">
        <v>81</v>
      </c>
      <c r="K35" s="224"/>
      <c r="L35" s="224"/>
      <c r="M35" s="224"/>
      <c r="N35" s="226" t="s">
        <v>124</v>
      </c>
      <c r="O35" s="224"/>
      <c r="P35" s="224"/>
      <c r="Q35" s="224"/>
      <c r="R35" s="227"/>
      <c r="S35" s="228"/>
      <c r="T35" s="228"/>
      <c r="U35" s="229"/>
    </row>
    <row r="36" spans="2:21" s="84" customFormat="1" ht="12.9" customHeight="1" x14ac:dyDescent="0.25">
      <c r="B36" s="121" t="s">
        <v>72</v>
      </c>
      <c r="C36" s="112">
        <f>'2月第三週明細 '!W12</f>
        <v>752.7</v>
      </c>
      <c r="D36" s="111" t="s">
        <v>9</v>
      </c>
      <c r="E36" s="122">
        <f>'2月第三週明細 '!W8</f>
        <v>23.5</v>
      </c>
      <c r="F36" s="111" t="s">
        <v>45</v>
      </c>
      <c r="G36" s="112">
        <f>'2月第三週明細 '!W20</f>
        <v>757.1</v>
      </c>
      <c r="H36" s="111" t="s">
        <v>9</v>
      </c>
      <c r="I36" s="113">
        <f>'2月第三週明細 '!W16</f>
        <v>23.5</v>
      </c>
      <c r="J36" s="110" t="s">
        <v>45</v>
      </c>
      <c r="K36" s="109">
        <f>'2月第三週明細 '!W28</f>
        <v>723.7</v>
      </c>
      <c r="L36" s="110" t="s">
        <v>9</v>
      </c>
      <c r="M36" s="126">
        <f>'2月第三週明細 '!W24</f>
        <v>24.5</v>
      </c>
      <c r="N36" s="115" t="s">
        <v>72</v>
      </c>
      <c r="O36" s="109">
        <f>'2月第三週明細 '!W36</f>
        <v>730.1</v>
      </c>
      <c r="P36" s="110" t="s">
        <v>9</v>
      </c>
      <c r="Q36" s="126">
        <f>'2月第三週明細 '!W32</f>
        <v>24.5</v>
      </c>
      <c r="R36" s="180"/>
      <c r="S36" s="211"/>
      <c r="T36" s="212"/>
      <c r="U36" s="181"/>
    </row>
    <row r="37" spans="2:21" s="84" customFormat="1" ht="12.9" customHeight="1" thickBot="1" x14ac:dyDescent="0.3">
      <c r="B37" s="116" t="s">
        <v>7</v>
      </c>
      <c r="C37" s="117">
        <f>'2月第三週明細 '!W6</f>
        <v>107</v>
      </c>
      <c r="D37" s="118" t="s">
        <v>11</v>
      </c>
      <c r="E37" s="117">
        <f>'2月第三週明細 '!W10</f>
        <v>28.3</v>
      </c>
      <c r="F37" s="118" t="s">
        <v>7</v>
      </c>
      <c r="G37" s="117">
        <f>'2月第三週明細 '!W14</f>
        <v>108</v>
      </c>
      <c r="H37" s="118" t="s">
        <v>47</v>
      </c>
      <c r="I37" s="119">
        <f>'2月第三週明細 '!W18</f>
        <v>28.400000000000002</v>
      </c>
      <c r="J37" s="118" t="s">
        <v>7</v>
      </c>
      <c r="K37" s="117">
        <f>'2月第三週明細 '!W22</f>
        <v>97.5</v>
      </c>
      <c r="L37" s="118" t="s">
        <v>11</v>
      </c>
      <c r="M37" s="117">
        <f>'2月第三週明細 '!W26</f>
        <v>28.3</v>
      </c>
      <c r="N37" s="174" t="s">
        <v>7</v>
      </c>
      <c r="O37" s="117">
        <f>'2月第三週明細 '!W30</f>
        <v>99.5</v>
      </c>
      <c r="P37" s="118" t="s">
        <v>11</v>
      </c>
      <c r="Q37" s="117">
        <f>'2月第三週明細 '!W34</f>
        <v>27.9</v>
      </c>
      <c r="R37" s="182"/>
      <c r="S37" s="183"/>
      <c r="T37" s="184"/>
      <c r="U37" s="185"/>
    </row>
  </sheetData>
  <mergeCells count="132">
    <mergeCell ref="B8:E8"/>
    <mergeCell ref="F8:I8"/>
    <mergeCell ref="B6:E6"/>
    <mergeCell ref="F6:I6"/>
    <mergeCell ref="J6:M6"/>
    <mergeCell ref="N6:Q6"/>
    <mergeCell ref="B7:E7"/>
    <mergeCell ref="F7:I7"/>
    <mergeCell ref="R7:U7"/>
    <mergeCell ref="K8:U10"/>
    <mergeCell ref="N5:Q5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B4:E4"/>
    <mergeCell ref="F4:I4"/>
    <mergeCell ref="J4:M4"/>
    <mergeCell ref="N4:Q4"/>
    <mergeCell ref="B5:E5"/>
    <mergeCell ref="F5:I5"/>
    <mergeCell ref="J5:M5"/>
    <mergeCell ref="B23:E23"/>
    <mergeCell ref="F23:I23"/>
    <mergeCell ref="J23:M23"/>
    <mergeCell ref="N23:Q23"/>
    <mergeCell ref="R23:U23"/>
    <mergeCell ref="B26:E26"/>
    <mergeCell ref="F26:I26"/>
    <mergeCell ref="J26:M26"/>
    <mergeCell ref="N26:Q26"/>
    <mergeCell ref="R26:U26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1:E21"/>
    <mergeCell ref="F21:I21"/>
    <mergeCell ref="J21:M21"/>
    <mergeCell ref="N21:Q21"/>
    <mergeCell ref="R21:U21"/>
    <mergeCell ref="B22:E22"/>
    <mergeCell ref="F22:I22"/>
    <mergeCell ref="J22:M22"/>
    <mergeCell ref="N22:Q22"/>
    <mergeCell ref="R22:U22"/>
    <mergeCell ref="B11:E11"/>
    <mergeCell ref="F11:I11"/>
    <mergeCell ref="J11:M11"/>
    <mergeCell ref="N11:Q11"/>
    <mergeCell ref="R11:U11"/>
    <mergeCell ref="B20:E20"/>
    <mergeCell ref="F20:I20"/>
    <mergeCell ref="J20:M20"/>
    <mergeCell ref="N20:Q20"/>
    <mergeCell ref="R20:U20"/>
    <mergeCell ref="B12:E12"/>
    <mergeCell ref="F12:I12"/>
    <mergeCell ref="J12:M12"/>
    <mergeCell ref="N12:Q12"/>
    <mergeCell ref="R12:U12"/>
    <mergeCell ref="B13:E13"/>
    <mergeCell ref="F13:I13"/>
    <mergeCell ref="J13:M13"/>
    <mergeCell ref="N13:Q13"/>
    <mergeCell ref="R13:U13"/>
    <mergeCell ref="B14:E14"/>
    <mergeCell ref="F14:I14"/>
    <mergeCell ref="J14:M14"/>
    <mergeCell ref="N14:Q14"/>
    <mergeCell ref="R14:U14"/>
    <mergeCell ref="B17:E17"/>
    <mergeCell ref="F17:I17"/>
    <mergeCell ref="J17:M17"/>
    <mergeCell ref="N17:Q17"/>
    <mergeCell ref="R17:U17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R30:U30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9:E29"/>
    <mergeCell ref="B35:E35"/>
    <mergeCell ref="F35:I35"/>
    <mergeCell ref="J35:M35"/>
    <mergeCell ref="N35:Q35"/>
    <mergeCell ref="R35:U35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R34:U34"/>
    <mergeCell ref="F29:I29"/>
    <mergeCell ref="J29:M29"/>
    <mergeCell ref="N29:Q29"/>
    <mergeCell ref="R29:U29"/>
    <mergeCell ref="B30:E30"/>
    <mergeCell ref="F30:I30"/>
    <mergeCell ref="J30:M30"/>
    <mergeCell ref="N30:Q30"/>
  </mergeCells>
  <phoneticPr fontId="19" type="noConversion"/>
  <pageMargins left="0.19685039370078741" right="0.19685039370078741" top="3.937007874015748E-2" bottom="3.937007874015748E-2" header="3.937007874015748E-2" footer="3.937007874015748E-2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FC910-8F36-411E-A208-1EA4B1FAA107}">
  <sheetPr>
    <pageSetUpPr fitToPage="1"/>
  </sheetPr>
  <dimension ref="B1:AG45"/>
  <sheetViews>
    <sheetView topLeftCell="F9" zoomScale="90" zoomScaleNormal="90" workbookViewId="0">
      <selection activeCell="R23" sqref="R23:U23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67" customWidth="1"/>
    <col min="6" max="6" width="9.6640625" style="15" customWidth="1"/>
    <col min="7" max="7" width="18.6640625" style="15" customWidth="1"/>
    <col min="8" max="8" width="5.6640625" style="67" customWidth="1"/>
    <col min="9" max="9" width="9.6640625" style="15" customWidth="1"/>
    <col min="10" max="10" width="18.6640625" style="15" customWidth="1"/>
    <col min="11" max="11" width="5.6640625" style="67" customWidth="1"/>
    <col min="12" max="12" width="9.6640625" style="15" customWidth="1"/>
    <col min="13" max="13" width="18.6640625" style="15" customWidth="1"/>
    <col min="14" max="14" width="5.6640625" style="67" customWidth="1"/>
    <col min="15" max="15" width="9.6640625" style="15" customWidth="1"/>
    <col min="16" max="16" width="18.6640625" style="15" customWidth="1"/>
    <col min="17" max="17" width="5.6640625" style="67" customWidth="1"/>
    <col min="18" max="18" width="9.6640625" style="15" customWidth="1"/>
    <col min="19" max="19" width="18.6640625" style="15" customWidth="1"/>
    <col min="20" max="20" width="5.6640625" style="67" customWidth="1"/>
    <col min="21" max="21" width="9.6640625" style="15" customWidth="1"/>
    <col min="22" max="22" width="5.21875" style="15" customWidth="1"/>
    <col min="23" max="23" width="11.77734375" style="70" customWidth="1"/>
    <col min="24" max="24" width="11.21875" style="71" customWidth="1"/>
    <col min="25" max="25" width="6.6640625" style="72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403" t="s">
        <v>291</v>
      </c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3"/>
      <c r="AB1" s="5"/>
    </row>
    <row r="2" spans="2:33" s="4" customFormat="1" ht="13.5" customHeight="1" x14ac:dyDescent="0.6">
      <c r="B2" s="404"/>
      <c r="C2" s="405"/>
      <c r="D2" s="405"/>
      <c r="E2" s="405"/>
      <c r="F2" s="405"/>
      <c r="G2" s="405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5">
      <c r="B3" s="75" t="s">
        <v>43</v>
      </c>
      <c r="C3" s="9"/>
      <c r="D3" s="10"/>
      <c r="E3" s="10"/>
      <c r="F3" s="406" t="s">
        <v>80</v>
      </c>
      <c r="G3" s="406"/>
      <c r="H3" s="406"/>
      <c r="I3" s="406"/>
      <c r="J3" s="406"/>
      <c r="K3" s="406"/>
      <c r="L3" s="406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27" t="s">
        <v>0</v>
      </c>
      <c r="C4" s="128" t="s">
        <v>1</v>
      </c>
      <c r="D4" s="129" t="s">
        <v>2</v>
      </c>
      <c r="E4" s="130" t="s">
        <v>41</v>
      </c>
      <c r="F4" s="129"/>
      <c r="G4" s="129" t="s">
        <v>3</v>
      </c>
      <c r="H4" s="130" t="s">
        <v>41</v>
      </c>
      <c r="I4" s="129"/>
      <c r="J4" s="129" t="s">
        <v>4</v>
      </c>
      <c r="K4" s="130" t="s">
        <v>41</v>
      </c>
      <c r="L4" s="131"/>
      <c r="M4" s="129" t="s">
        <v>4</v>
      </c>
      <c r="N4" s="130" t="s">
        <v>41</v>
      </c>
      <c r="O4" s="129"/>
      <c r="P4" s="129" t="s">
        <v>4</v>
      </c>
      <c r="Q4" s="130" t="s">
        <v>41</v>
      </c>
      <c r="R4" s="129"/>
      <c r="S4" s="132" t="s">
        <v>5</v>
      </c>
      <c r="T4" s="130" t="s">
        <v>41</v>
      </c>
      <c r="U4" s="129"/>
      <c r="V4" s="133" t="s">
        <v>48</v>
      </c>
      <c r="W4" s="23" t="s">
        <v>6</v>
      </c>
      <c r="X4" s="134" t="s">
        <v>13</v>
      </c>
      <c r="Y4" s="13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2</v>
      </c>
      <c r="C5" s="390"/>
      <c r="D5" s="31"/>
      <c r="E5" s="31"/>
      <c r="F5" s="1" t="s">
        <v>16</v>
      </c>
      <c r="G5" s="31"/>
      <c r="H5" s="31"/>
      <c r="I5" s="1" t="s">
        <v>16</v>
      </c>
      <c r="J5" s="31"/>
      <c r="K5" s="31"/>
      <c r="L5" s="1" t="s">
        <v>16</v>
      </c>
      <c r="M5" s="31"/>
      <c r="N5" s="31"/>
      <c r="O5" s="1" t="s">
        <v>16</v>
      </c>
      <c r="P5" s="31"/>
      <c r="Q5" s="31"/>
      <c r="R5" s="1" t="s">
        <v>16</v>
      </c>
      <c r="S5" s="145"/>
      <c r="T5" s="31"/>
      <c r="U5" s="1" t="s">
        <v>16</v>
      </c>
      <c r="V5" s="398"/>
      <c r="W5" s="160" t="s">
        <v>44</v>
      </c>
      <c r="X5" s="33" t="s">
        <v>19</v>
      </c>
      <c r="Y5" s="136">
        <v>0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0"/>
    </row>
    <row r="6" spans="2:33" ht="27.9" customHeight="1" x14ac:dyDescent="0.4">
      <c r="B6" s="36" t="s">
        <v>8</v>
      </c>
      <c r="C6" s="390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391"/>
      <c r="W6" s="161">
        <v>0</v>
      </c>
      <c r="X6" s="37" t="s">
        <v>25</v>
      </c>
      <c r="Y6" s="138">
        <v>0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2"/>
    </row>
    <row r="7" spans="2:33" ht="27.9" customHeight="1" x14ac:dyDescent="0.4">
      <c r="B7" s="36">
        <v>10</v>
      </c>
      <c r="C7" s="390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91"/>
      <c r="W7" s="162" t="s">
        <v>46</v>
      </c>
      <c r="X7" s="40" t="s">
        <v>27</v>
      </c>
      <c r="Y7" s="138">
        <v>0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0"/>
    </row>
    <row r="8" spans="2:33" ht="27.9" customHeight="1" x14ac:dyDescent="0.4">
      <c r="B8" s="36" t="s">
        <v>10</v>
      </c>
      <c r="C8" s="390"/>
      <c r="D8" s="2"/>
      <c r="E8" s="2"/>
      <c r="F8" s="2"/>
      <c r="G8" s="2"/>
      <c r="H8" s="2"/>
      <c r="I8" s="2"/>
      <c r="J8" s="2"/>
      <c r="K8" s="79"/>
      <c r="L8" s="2"/>
      <c r="M8" s="2"/>
      <c r="N8" s="2"/>
      <c r="O8" s="2"/>
      <c r="P8" s="2"/>
      <c r="Q8" s="44"/>
      <c r="R8" s="2"/>
      <c r="S8" s="2"/>
      <c r="T8" s="2"/>
      <c r="U8" s="2"/>
      <c r="V8" s="391"/>
      <c r="W8" s="161">
        <f>Y5*0+Y6*5+Y7*0+Y8*5+Y9*0+Y10*4</f>
        <v>0</v>
      </c>
      <c r="X8" s="40" t="s">
        <v>30</v>
      </c>
      <c r="Y8" s="138">
        <v>0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2"/>
    </row>
    <row r="9" spans="2:33" ht="27.9" customHeight="1" x14ac:dyDescent="0.3">
      <c r="B9" s="400" t="s">
        <v>37</v>
      </c>
      <c r="C9" s="390"/>
      <c r="D9" s="2"/>
      <c r="E9" s="2"/>
      <c r="F9" s="2"/>
      <c r="G9" s="2"/>
      <c r="H9" s="2"/>
      <c r="I9" s="2"/>
      <c r="J9" s="2"/>
      <c r="K9" s="44"/>
      <c r="L9" s="2"/>
      <c r="M9" s="2"/>
      <c r="N9" s="2"/>
      <c r="O9" s="2"/>
      <c r="P9" s="2"/>
      <c r="Q9" s="44"/>
      <c r="R9" s="2"/>
      <c r="S9" s="2"/>
      <c r="T9" s="2"/>
      <c r="U9" s="2"/>
      <c r="V9" s="391"/>
      <c r="W9" s="162" t="s">
        <v>47</v>
      </c>
      <c r="X9" s="40" t="s">
        <v>33</v>
      </c>
      <c r="Y9" s="1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0"/>
    </row>
    <row r="10" spans="2:33" ht="27.9" customHeight="1" x14ac:dyDescent="0.4">
      <c r="B10" s="400"/>
      <c r="C10" s="390"/>
      <c r="D10" s="2"/>
      <c r="E10" s="2"/>
      <c r="F10" s="2"/>
      <c r="G10" s="2"/>
      <c r="H10" s="2"/>
      <c r="I10" s="2"/>
      <c r="J10" s="2"/>
      <c r="K10" s="44"/>
      <c r="L10" s="2"/>
      <c r="M10" s="2"/>
      <c r="N10" s="2"/>
      <c r="O10" s="2"/>
      <c r="P10" s="2"/>
      <c r="Q10" s="44"/>
      <c r="R10" s="2"/>
      <c r="S10" s="2"/>
      <c r="T10" s="92"/>
      <c r="U10" s="2"/>
      <c r="V10" s="391"/>
      <c r="W10" s="161">
        <f>Y5*2+Y6*7+Y7*1+Y8*0+Y9*0+Y10*8</f>
        <v>0</v>
      </c>
      <c r="X10" s="74" t="s">
        <v>42</v>
      </c>
      <c r="Y10" s="139">
        <v>0</v>
      </c>
      <c r="Z10" s="14"/>
      <c r="AA10" s="15" t="s">
        <v>35</v>
      </c>
      <c r="AE10" s="15">
        <f>AB10*15</f>
        <v>0</v>
      </c>
      <c r="AG10" s="82"/>
    </row>
    <row r="11" spans="2:33" ht="27.9" customHeight="1" x14ac:dyDescent="0.3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79"/>
      <c r="U11" s="2"/>
      <c r="V11" s="391"/>
      <c r="W11" s="162" t="s">
        <v>12</v>
      </c>
      <c r="X11" s="48"/>
      <c r="Y11" s="1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0"/>
    </row>
    <row r="12" spans="2:33" ht="27.9" customHeight="1" x14ac:dyDescent="0.4">
      <c r="B12" s="188"/>
      <c r="C12" s="189"/>
      <c r="D12" s="190"/>
      <c r="E12" s="190"/>
      <c r="F12" s="191"/>
      <c r="G12" s="190"/>
      <c r="H12" s="190"/>
      <c r="I12" s="191"/>
      <c r="J12" s="191"/>
      <c r="K12" s="190"/>
      <c r="L12" s="191"/>
      <c r="M12" s="190"/>
      <c r="N12" s="190"/>
      <c r="O12" s="191"/>
      <c r="P12" s="191"/>
      <c r="Q12" s="190"/>
      <c r="R12" s="191"/>
      <c r="S12" s="191"/>
      <c r="T12" s="190"/>
      <c r="U12" s="191"/>
      <c r="V12" s="399"/>
      <c r="W12" s="193">
        <f>W6*4+W10*4+W8*9</f>
        <v>0</v>
      </c>
      <c r="X12" s="52"/>
      <c r="Y12" s="194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3"/>
    </row>
    <row r="13" spans="2:33" s="35" customFormat="1" ht="27.9" customHeight="1" x14ac:dyDescent="0.4">
      <c r="B13" s="30">
        <v>2</v>
      </c>
      <c r="C13" s="390"/>
      <c r="D13" s="31" t="str">
        <f>'114.2月菜單'!F12</f>
        <v>麥片飯</v>
      </c>
      <c r="E13" s="31" t="s">
        <v>15</v>
      </c>
      <c r="F13" s="31"/>
      <c r="G13" s="31" t="str">
        <f>'114.2月菜單'!F13</f>
        <v>醬燒豬排</v>
      </c>
      <c r="H13" s="31" t="s">
        <v>226</v>
      </c>
      <c r="I13" s="195"/>
      <c r="J13" s="31" t="str">
        <f>'114.2月菜單'!F14</f>
        <v>三絲豆腐(豆)</v>
      </c>
      <c r="K13" s="31" t="s">
        <v>17</v>
      </c>
      <c r="L13" s="31"/>
      <c r="M13" s="31" t="str">
        <f>'114.2月菜單'!F15</f>
        <v>泡菜鍋</v>
      </c>
      <c r="N13" s="31" t="s">
        <v>17</v>
      </c>
      <c r="O13" s="31"/>
      <c r="P13" s="31" t="str">
        <f>'114.2月菜單'!F16</f>
        <v>淺色蔬菜</v>
      </c>
      <c r="Q13" s="31" t="s">
        <v>18</v>
      </c>
      <c r="R13" s="147"/>
      <c r="S13" s="145" t="str">
        <f>'114.2月菜單'!F17</f>
        <v>結頭菜湯</v>
      </c>
      <c r="T13" s="31" t="s">
        <v>17</v>
      </c>
      <c r="U13" s="144"/>
      <c r="V13" s="398"/>
      <c r="W13" s="160" t="s">
        <v>44</v>
      </c>
      <c r="X13" s="33" t="s">
        <v>19</v>
      </c>
      <c r="Y13" s="136">
        <v>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0"/>
    </row>
    <row r="14" spans="2:33" ht="27.9" customHeight="1" x14ac:dyDescent="0.4">
      <c r="B14" s="36" t="s">
        <v>8</v>
      </c>
      <c r="C14" s="390"/>
      <c r="D14" s="2" t="s">
        <v>24</v>
      </c>
      <c r="E14" s="2"/>
      <c r="F14" s="2">
        <v>60</v>
      </c>
      <c r="G14" s="2" t="s">
        <v>204</v>
      </c>
      <c r="H14" s="2"/>
      <c r="I14" s="2">
        <v>40</v>
      </c>
      <c r="J14" s="2" t="s">
        <v>83</v>
      </c>
      <c r="K14" s="2" t="s">
        <v>201</v>
      </c>
      <c r="L14" s="2">
        <v>60</v>
      </c>
      <c r="M14" s="2" t="s">
        <v>86</v>
      </c>
      <c r="N14" s="2"/>
      <c r="O14" s="2">
        <v>50</v>
      </c>
      <c r="P14" s="2" t="s">
        <v>53</v>
      </c>
      <c r="Q14" s="2"/>
      <c r="R14" s="88">
        <v>100</v>
      </c>
      <c r="S14" s="146" t="s">
        <v>206</v>
      </c>
      <c r="T14" s="2"/>
      <c r="U14" s="149">
        <v>40</v>
      </c>
      <c r="V14" s="391"/>
      <c r="W14" s="161">
        <f>Y13*15+Y14*0+Y15*5+Y16*0+Y17*15+Y18*12+15</f>
        <v>100.5</v>
      </c>
      <c r="X14" s="37" t="s">
        <v>25</v>
      </c>
      <c r="Y14" s="138">
        <v>2.4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2"/>
    </row>
    <row r="15" spans="2:33" ht="27.9" customHeight="1" x14ac:dyDescent="0.4">
      <c r="B15" s="36">
        <v>11</v>
      </c>
      <c r="C15" s="390"/>
      <c r="D15" s="2" t="s">
        <v>208</v>
      </c>
      <c r="E15" s="2"/>
      <c r="F15" s="2">
        <v>40</v>
      </c>
      <c r="G15" s="393"/>
      <c r="H15" s="394"/>
      <c r="I15" s="2"/>
      <c r="J15" s="2" t="s">
        <v>200</v>
      </c>
      <c r="K15" s="2"/>
      <c r="L15" s="2">
        <v>5</v>
      </c>
      <c r="M15" s="2" t="s">
        <v>230</v>
      </c>
      <c r="N15" s="2"/>
      <c r="O15" s="2">
        <v>20</v>
      </c>
      <c r="P15" s="2"/>
      <c r="Q15" s="2"/>
      <c r="R15" s="88"/>
      <c r="S15" s="143"/>
      <c r="T15" s="2"/>
      <c r="U15" s="149"/>
      <c r="V15" s="391"/>
      <c r="W15" s="162" t="s">
        <v>46</v>
      </c>
      <c r="X15" s="40" t="s">
        <v>27</v>
      </c>
      <c r="Y15" s="138">
        <v>2.1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0"/>
    </row>
    <row r="16" spans="2:33" ht="27.9" customHeight="1" x14ac:dyDescent="0.4">
      <c r="B16" s="36" t="s">
        <v>10</v>
      </c>
      <c r="C16" s="390"/>
      <c r="D16" s="2"/>
      <c r="E16" s="44"/>
      <c r="F16" s="2"/>
      <c r="G16" s="96"/>
      <c r="H16" s="90"/>
      <c r="I16" s="86"/>
      <c r="J16" s="171" t="s">
        <v>202</v>
      </c>
      <c r="K16" s="168"/>
      <c r="L16" s="2">
        <v>5</v>
      </c>
      <c r="M16" s="2" t="s">
        <v>76</v>
      </c>
      <c r="N16" s="44"/>
      <c r="O16" s="2">
        <v>1</v>
      </c>
      <c r="P16" s="2"/>
      <c r="Q16" s="44"/>
      <c r="R16" s="88"/>
      <c r="S16" s="143"/>
      <c r="T16" s="2"/>
      <c r="U16" s="149"/>
      <c r="V16" s="391"/>
      <c r="W16" s="161">
        <f>Y13*0+Y14*5+Y15*0+Y16*5+Y17*0+Y18*4</f>
        <v>24.5</v>
      </c>
      <c r="X16" s="40" t="s">
        <v>30</v>
      </c>
      <c r="Y16" s="138">
        <v>2.5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2"/>
    </row>
    <row r="17" spans="2:33" ht="27.9" customHeight="1" x14ac:dyDescent="0.3">
      <c r="B17" s="400" t="s">
        <v>38</v>
      </c>
      <c r="C17" s="390"/>
      <c r="D17" s="2"/>
      <c r="E17" s="44"/>
      <c r="F17" s="2"/>
      <c r="G17" s="2"/>
      <c r="H17" s="44"/>
      <c r="I17" s="2"/>
      <c r="J17" s="2" t="s">
        <v>229</v>
      </c>
      <c r="K17" s="44"/>
      <c r="L17" s="2">
        <v>5</v>
      </c>
      <c r="M17" s="2" t="s">
        <v>281</v>
      </c>
      <c r="N17" s="44"/>
      <c r="O17" s="2">
        <v>0.5</v>
      </c>
      <c r="P17" s="2"/>
      <c r="Q17" s="44"/>
      <c r="R17" s="88"/>
      <c r="S17" s="143"/>
      <c r="T17" s="44"/>
      <c r="U17" s="149"/>
      <c r="V17" s="391"/>
      <c r="W17" s="162" t="s">
        <v>47</v>
      </c>
      <c r="X17" s="40" t="s">
        <v>33</v>
      </c>
      <c r="Y17" s="1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0"/>
    </row>
    <row r="18" spans="2:33" ht="27.9" customHeight="1" x14ac:dyDescent="0.4">
      <c r="B18" s="400"/>
      <c r="C18" s="390"/>
      <c r="D18" s="2"/>
      <c r="E18" s="44"/>
      <c r="F18" s="2"/>
      <c r="G18" s="2"/>
      <c r="H18" s="44"/>
      <c r="I18" s="2"/>
      <c r="J18" s="2" t="s">
        <v>203</v>
      </c>
      <c r="K18" s="2"/>
      <c r="L18" s="2">
        <v>1</v>
      </c>
      <c r="M18" s="2" t="s">
        <v>282</v>
      </c>
      <c r="N18" s="44"/>
      <c r="O18" s="2">
        <v>0.5</v>
      </c>
      <c r="P18" s="2"/>
      <c r="Q18" s="44"/>
      <c r="R18" s="88"/>
      <c r="S18" s="143"/>
      <c r="T18" s="44"/>
      <c r="U18" s="149"/>
      <c r="V18" s="391"/>
      <c r="W18" s="161">
        <f>Y13*2+Y14*7+Y15*1+Y16*0+Y17*0+Y18*8</f>
        <v>28.900000000000002</v>
      </c>
      <c r="X18" s="74" t="s">
        <v>42</v>
      </c>
      <c r="Y18" s="139">
        <v>0</v>
      </c>
      <c r="Z18" s="14"/>
      <c r="AA18" s="15" t="s">
        <v>35</v>
      </c>
      <c r="AB18" s="16">
        <v>1</v>
      </c>
      <c r="AE18" s="15">
        <f>AB18*15</f>
        <v>15</v>
      </c>
      <c r="AG18" s="82"/>
    </row>
    <row r="19" spans="2:33" ht="27.9" customHeight="1" x14ac:dyDescent="0.3">
      <c r="B19" s="46" t="s">
        <v>36</v>
      </c>
      <c r="C19" s="47"/>
      <c r="D19" s="2"/>
      <c r="E19" s="2"/>
      <c r="F19" s="2"/>
      <c r="G19" s="2"/>
      <c r="H19" s="44"/>
      <c r="I19" s="2"/>
      <c r="J19" s="2"/>
      <c r="K19" s="44"/>
      <c r="L19" s="2"/>
      <c r="M19" s="2"/>
      <c r="N19" s="2"/>
      <c r="O19" s="2"/>
      <c r="P19" s="2"/>
      <c r="Q19" s="44"/>
      <c r="R19" s="88"/>
      <c r="S19" s="148"/>
      <c r="T19" s="44"/>
      <c r="U19" s="2"/>
      <c r="V19" s="391"/>
      <c r="W19" s="162" t="s">
        <v>12</v>
      </c>
      <c r="X19" s="48"/>
      <c r="Y19" s="1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0"/>
    </row>
    <row r="20" spans="2:33" ht="27.9" customHeight="1" x14ac:dyDescent="0.4">
      <c r="B20" s="188"/>
      <c r="C20" s="189"/>
      <c r="D20" s="196"/>
      <c r="E20" s="190"/>
      <c r="F20" s="191"/>
      <c r="G20" s="191"/>
      <c r="H20" s="190"/>
      <c r="I20" s="191"/>
      <c r="J20" s="191"/>
      <c r="K20" s="190"/>
      <c r="L20" s="191"/>
      <c r="M20" s="191"/>
      <c r="N20" s="190"/>
      <c r="O20" s="191"/>
      <c r="P20" s="191"/>
      <c r="Q20" s="190"/>
      <c r="R20" s="197"/>
      <c r="S20" s="198"/>
      <c r="T20" s="190"/>
      <c r="U20" s="191"/>
      <c r="V20" s="399"/>
      <c r="W20" s="193">
        <f>W14*4+W18*4+W16*9</f>
        <v>738.1</v>
      </c>
      <c r="X20" s="52"/>
      <c r="Y20" s="194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3"/>
    </row>
    <row r="21" spans="2:33" s="35" customFormat="1" ht="27.9" customHeight="1" x14ac:dyDescent="0.4">
      <c r="B21" s="30">
        <v>2</v>
      </c>
      <c r="C21" s="390"/>
      <c r="D21" s="31" t="str">
        <f>'114.2月菜單'!J12</f>
        <v>香Q米飯</v>
      </c>
      <c r="E21" s="31" t="s">
        <v>15</v>
      </c>
      <c r="F21" s="31"/>
      <c r="G21" s="31" t="str">
        <f>'114.2月菜單'!J13</f>
        <v>魚丁+百頁豆腐(海)(加)(炸)</v>
      </c>
      <c r="H21" s="31" t="s">
        <v>73</v>
      </c>
      <c r="I21" s="195"/>
      <c r="J21" s="31" t="str">
        <f>'114.2月菜單'!J14</f>
        <v>關東煮(豆)</v>
      </c>
      <c r="K21" s="31" t="s">
        <v>17</v>
      </c>
      <c r="L21" s="31"/>
      <c r="M21" s="31" t="str">
        <f>'114.2月菜單'!J15</f>
        <v>洋蔥豬柳</v>
      </c>
      <c r="N21" s="31" t="s">
        <v>17</v>
      </c>
      <c r="O21" s="31"/>
      <c r="P21" s="31" t="str">
        <f>'114.2月菜單'!J16</f>
        <v>深色蔬菜</v>
      </c>
      <c r="Q21" s="31" t="s">
        <v>18</v>
      </c>
      <c r="R21" s="147"/>
      <c r="S21" s="145" t="str">
        <f>'114.2月菜單'!J17</f>
        <v>紫菜蛋花湯/小餐包(冷)</v>
      </c>
      <c r="T21" s="31" t="s">
        <v>295</v>
      </c>
      <c r="U21" s="144"/>
      <c r="V21" s="398" t="s">
        <v>296</v>
      </c>
      <c r="W21" s="160" t="s">
        <v>44</v>
      </c>
      <c r="X21" s="33" t="s">
        <v>19</v>
      </c>
      <c r="Y21" s="136">
        <v>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0"/>
    </row>
    <row r="22" spans="2:33" s="56" customFormat="1" ht="27.75" customHeight="1" x14ac:dyDescent="0.55000000000000004">
      <c r="B22" s="36" t="s">
        <v>8</v>
      </c>
      <c r="C22" s="390"/>
      <c r="D22" s="2" t="s">
        <v>24</v>
      </c>
      <c r="E22" s="2"/>
      <c r="F22" s="2">
        <v>80</v>
      </c>
      <c r="G22" s="2" t="s">
        <v>108</v>
      </c>
      <c r="H22" s="2" t="s">
        <v>224</v>
      </c>
      <c r="I22" s="2">
        <v>40</v>
      </c>
      <c r="J22" s="2" t="s">
        <v>112</v>
      </c>
      <c r="K22" s="2"/>
      <c r="L22" s="2">
        <v>20</v>
      </c>
      <c r="M22" s="401" t="s">
        <v>84</v>
      </c>
      <c r="N22" s="402"/>
      <c r="O22" s="2">
        <v>30</v>
      </c>
      <c r="P22" s="2" t="s">
        <v>53</v>
      </c>
      <c r="Q22" s="2"/>
      <c r="R22" s="88">
        <v>100</v>
      </c>
      <c r="S22" s="146" t="s">
        <v>117</v>
      </c>
      <c r="T22" s="2"/>
      <c r="U22" s="149">
        <v>1</v>
      </c>
      <c r="V22" s="391"/>
      <c r="W22" s="161">
        <f>Y21*15+Y22*0+Y23*5+Y24*0+Y25*15+Y26*12+15</f>
        <v>98.5</v>
      </c>
      <c r="X22" s="37" t="s">
        <v>25</v>
      </c>
      <c r="Y22" s="138">
        <v>2.4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2"/>
    </row>
    <row r="23" spans="2:33" s="56" customFormat="1" ht="27.9" customHeight="1" x14ac:dyDescent="0.4">
      <c r="B23" s="36">
        <v>12</v>
      </c>
      <c r="C23" s="390"/>
      <c r="D23" s="2"/>
      <c r="E23" s="2"/>
      <c r="F23" s="2"/>
      <c r="G23" s="171" t="s">
        <v>205</v>
      </c>
      <c r="H23" s="213" t="s">
        <v>225</v>
      </c>
      <c r="I23" s="2">
        <v>20</v>
      </c>
      <c r="J23" s="2" t="s">
        <v>113</v>
      </c>
      <c r="K23" s="2"/>
      <c r="L23" s="2">
        <v>10</v>
      </c>
      <c r="M23" s="2" t="s">
        <v>184</v>
      </c>
      <c r="N23" s="2"/>
      <c r="O23" s="2">
        <v>40</v>
      </c>
      <c r="P23" s="2"/>
      <c r="Q23" s="2"/>
      <c r="R23" s="88"/>
      <c r="S23" s="143" t="s">
        <v>232</v>
      </c>
      <c r="T23" s="2"/>
      <c r="U23" s="149">
        <v>5</v>
      </c>
      <c r="V23" s="391"/>
      <c r="W23" s="162" t="s">
        <v>46</v>
      </c>
      <c r="X23" s="40" t="s">
        <v>27</v>
      </c>
      <c r="Y23" s="138">
        <v>1.7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0"/>
    </row>
    <row r="24" spans="2:33" s="56" customFormat="1" ht="27.9" customHeight="1" x14ac:dyDescent="0.55000000000000004">
      <c r="B24" s="36" t="s">
        <v>10</v>
      </c>
      <c r="C24" s="390"/>
      <c r="D24" s="2"/>
      <c r="E24" s="44"/>
      <c r="F24" s="2"/>
      <c r="G24" s="96"/>
      <c r="H24" s="90"/>
      <c r="I24" s="86"/>
      <c r="J24" s="2" t="s">
        <v>231</v>
      </c>
      <c r="K24" s="2" t="s">
        <v>67</v>
      </c>
      <c r="L24" s="2">
        <v>30</v>
      </c>
      <c r="M24" s="2"/>
      <c r="N24" s="44"/>
      <c r="O24" s="2"/>
      <c r="P24" s="2"/>
      <c r="Q24" s="44"/>
      <c r="R24" s="88"/>
      <c r="S24" s="143" t="s">
        <v>233</v>
      </c>
      <c r="T24" s="2"/>
      <c r="U24" s="149">
        <v>1</v>
      </c>
      <c r="V24" s="391"/>
      <c r="W24" s="161">
        <f>Y21*0+Y22*5+Y23*0+Y24*5+Y25*0+Y26*4</f>
        <v>24.5</v>
      </c>
      <c r="X24" s="40" t="s">
        <v>30</v>
      </c>
      <c r="Y24" s="138">
        <v>2.5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2"/>
    </row>
    <row r="25" spans="2:33" s="56" customFormat="1" ht="27.9" customHeight="1" x14ac:dyDescent="0.3">
      <c r="B25" s="400" t="s">
        <v>39</v>
      </c>
      <c r="C25" s="390"/>
      <c r="D25" s="2"/>
      <c r="E25" s="44"/>
      <c r="F25" s="2"/>
      <c r="G25" s="2"/>
      <c r="H25" s="44"/>
      <c r="I25" s="2"/>
      <c r="J25" s="2" t="s">
        <v>76</v>
      </c>
      <c r="K25" s="2"/>
      <c r="L25" s="2">
        <v>1</v>
      </c>
      <c r="M25" s="2"/>
      <c r="N25" s="44"/>
      <c r="O25" s="2"/>
      <c r="P25" s="2"/>
      <c r="Q25" s="44"/>
      <c r="R25" s="88"/>
      <c r="S25" s="143"/>
      <c r="T25" s="44"/>
      <c r="U25" s="149"/>
      <c r="V25" s="391"/>
      <c r="W25" s="162" t="s">
        <v>47</v>
      </c>
      <c r="X25" s="40" t="s">
        <v>33</v>
      </c>
      <c r="Y25" s="1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0"/>
    </row>
    <row r="26" spans="2:33" s="56" customFormat="1" ht="27.9" customHeight="1" x14ac:dyDescent="0.55000000000000004">
      <c r="B26" s="400"/>
      <c r="C26" s="390"/>
      <c r="D26" s="2"/>
      <c r="E26" s="44"/>
      <c r="F26" s="2"/>
      <c r="G26" s="2"/>
      <c r="H26" s="44"/>
      <c r="I26" s="2"/>
      <c r="J26" s="2"/>
      <c r="K26" s="2"/>
      <c r="L26" s="2"/>
      <c r="M26" s="2"/>
      <c r="N26" s="44"/>
      <c r="O26" s="2"/>
      <c r="P26" s="2"/>
      <c r="Q26" s="44"/>
      <c r="R26" s="88"/>
      <c r="S26" s="143"/>
      <c r="T26" s="44"/>
      <c r="U26" s="149"/>
      <c r="V26" s="391"/>
      <c r="W26" s="161">
        <f>Y21*2+Y22*7+Y23*1+Y24*0+Y25*0+Y26*8</f>
        <v>28.5</v>
      </c>
      <c r="X26" s="74" t="s">
        <v>42</v>
      </c>
      <c r="Y26" s="139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2"/>
    </row>
    <row r="27" spans="2:33" s="56" customFormat="1" ht="27.9" customHeight="1" x14ac:dyDescent="0.3">
      <c r="B27" s="46" t="s">
        <v>36</v>
      </c>
      <c r="C27" s="61"/>
      <c r="D27" s="2"/>
      <c r="E27" s="2"/>
      <c r="F27" s="2"/>
      <c r="G27" s="2"/>
      <c r="H27" s="44"/>
      <c r="I27" s="2"/>
      <c r="J27" s="2"/>
      <c r="K27" s="44"/>
      <c r="L27" s="2"/>
      <c r="M27" s="2"/>
      <c r="N27" s="2"/>
      <c r="O27" s="2"/>
      <c r="P27" s="2"/>
      <c r="Q27" s="44"/>
      <c r="R27" s="88"/>
      <c r="S27" s="148"/>
      <c r="T27" s="44"/>
      <c r="U27" s="2"/>
      <c r="V27" s="391"/>
      <c r="W27" s="162" t="s">
        <v>12</v>
      </c>
      <c r="X27" s="48"/>
      <c r="Y27" s="1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0"/>
    </row>
    <row r="28" spans="2:33" s="56" customFormat="1" ht="27.9" customHeight="1" x14ac:dyDescent="0.55000000000000004">
      <c r="B28" s="188"/>
      <c r="C28" s="199"/>
      <c r="D28" s="196"/>
      <c r="E28" s="190"/>
      <c r="F28" s="191"/>
      <c r="G28" s="191"/>
      <c r="H28" s="190"/>
      <c r="I28" s="191"/>
      <c r="J28" s="191"/>
      <c r="K28" s="190"/>
      <c r="L28" s="191"/>
      <c r="M28" s="191"/>
      <c r="N28" s="190"/>
      <c r="O28" s="191"/>
      <c r="P28" s="191"/>
      <c r="Q28" s="190"/>
      <c r="R28" s="197"/>
      <c r="S28" s="198"/>
      <c r="T28" s="190"/>
      <c r="U28" s="191"/>
      <c r="V28" s="399"/>
      <c r="W28" s="193">
        <f>W22*4+W26*4+W24*9</f>
        <v>728.5</v>
      </c>
      <c r="X28" s="52"/>
      <c r="Y28" s="194"/>
      <c r="Z28" s="54"/>
      <c r="AB28" s="63"/>
      <c r="AC28" s="64">
        <f>AC27*4/AF27</f>
        <v>0.15817029484706532</v>
      </c>
      <c r="AD28" s="64">
        <f>AD27*9/AF27</f>
        <v>0.28520253513364563</v>
      </c>
      <c r="AE28" s="64">
        <f>AE27*4/AF27</f>
        <v>0.55662717001928907</v>
      </c>
      <c r="AG28" s="83"/>
    </row>
    <row r="29" spans="2:33" s="35" customFormat="1" ht="27.9" customHeight="1" x14ac:dyDescent="0.4">
      <c r="B29" s="30">
        <v>2</v>
      </c>
      <c r="C29" s="390"/>
      <c r="D29" s="31" t="str">
        <f>'114.2月菜單'!N12</f>
        <v>地瓜飯</v>
      </c>
      <c r="E29" s="31" t="s">
        <v>15</v>
      </c>
      <c r="F29" s="31"/>
      <c r="G29" s="31" t="str">
        <f>'114.2月菜單'!N13</f>
        <v>日式涮涮燒肉</v>
      </c>
      <c r="H29" s="31" t="s">
        <v>17</v>
      </c>
      <c r="I29" s="195"/>
      <c r="J29" s="31" t="str">
        <f>'114.2月菜單'!N14</f>
        <v>咔啦翅小腿(炸)</v>
      </c>
      <c r="K29" s="31" t="s">
        <v>73</v>
      </c>
      <c r="L29" s="31"/>
      <c r="M29" s="31" t="str">
        <f>'114.2月菜單'!N15</f>
        <v>蝦仁玉米(海)</v>
      </c>
      <c r="N29" s="31" t="s">
        <v>17</v>
      </c>
      <c r="O29" s="31"/>
      <c r="P29" s="31" t="str">
        <f>'114.2月菜單'!N16</f>
        <v>有機蔬菜</v>
      </c>
      <c r="Q29" s="31" t="s">
        <v>18</v>
      </c>
      <c r="R29" s="147"/>
      <c r="S29" s="145" t="str">
        <f>'114.2月菜單'!N17</f>
        <v>酸辣湯(豆)(芡)(醃)</v>
      </c>
      <c r="T29" s="31" t="s">
        <v>127</v>
      </c>
      <c r="U29" s="144"/>
      <c r="V29" s="398"/>
      <c r="W29" s="160" t="s">
        <v>44</v>
      </c>
      <c r="X29" s="33" t="s">
        <v>19</v>
      </c>
      <c r="Y29" s="136">
        <v>5.4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0"/>
    </row>
    <row r="30" spans="2:33" ht="27.9" customHeight="1" x14ac:dyDescent="0.4">
      <c r="B30" s="36" t="s">
        <v>8</v>
      </c>
      <c r="C30" s="390"/>
      <c r="D30" s="2" t="s">
        <v>24</v>
      </c>
      <c r="E30" s="2"/>
      <c r="F30" s="2">
        <v>80</v>
      </c>
      <c r="G30" s="2" t="s">
        <v>197</v>
      </c>
      <c r="H30" s="2"/>
      <c r="I30" s="2">
        <v>40</v>
      </c>
      <c r="J30" s="2" t="s">
        <v>209</v>
      </c>
      <c r="K30" s="2"/>
      <c r="L30" s="2">
        <v>30</v>
      </c>
      <c r="M30" s="2" t="s">
        <v>210</v>
      </c>
      <c r="N30" s="2"/>
      <c r="O30" s="2">
        <v>40</v>
      </c>
      <c r="P30" s="2" t="s">
        <v>53</v>
      </c>
      <c r="Q30" s="2"/>
      <c r="R30" s="88">
        <v>100</v>
      </c>
      <c r="S30" s="146" t="s">
        <v>213</v>
      </c>
      <c r="T30" s="2" t="s">
        <v>103</v>
      </c>
      <c r="U30" s="149">
        <v>8</v>
      </c>
      <c r="V30" s="391"/>
      <c r="W30" s="161">
        <f>Y29*15+Y30*0+Y31*5+Y32*0+Y33*15+Y34*12+15</f>
        <v>104.5</v>
      </c>
      <c r="X30" s="37" t="s">
        <v>25</v>
      </c>
      <c r="Y30" s="138">
        <v>2.2999999999999998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2"/>
    </row>
    <row r="31" spans="2:33" ht="27.9" customHeight="1" x14ac:dyDescent="0.4">
      <c r="B31" s="36">
        <v>13</v>
      </c>
      <c r="C31" s="390"/>
      <c r="D31" s="2" t="s">
        <v>207</v>
      </c>
      <c r="E31" s="2"/>
      <c r="F31" s="2">
        <v>55</v>
      </c>
      <c r="G31" s="396" t="s">
        <v>236</v>
      </c>
      <c r="H31" s="397"/>
      <c r="I31" s="2">
        <v>30</v>
      </c>
      <c r="J31" s="2"/>
      <c r="K31" s="2"/>
      <c r="L31" s="2"/>
      <c r="M31" s="2" t="s">
        <v>173</v>
      </c>
      <c r="N31" s="2" t="s">
        <v>211</v>
      </c>
      <c r="O31" s="2">
        <v>10</v>
      </c>
      <c r="P31" s="2"/>
      <c r="Q31" s="2"/>
      <c r="R31" s="88"/>
      <c r="S31" s="143" t="s">
        <v>214</v>
      </c>
      <c r="T31" s="2" t="s">
        <v>103</v>
      </c>
      <c r="U31" s="149">
        <v>8</v>
      </c>
      <c r="V31" s="391"/>
      <c r="W31" s="162" t="s">
        <v>46</v>
      </c>
      <c r="X31" s="40" t="s">
        <v>27</v>
      </c>
      <c r="Y31" s="138">
        <v>1.7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0"/>
    </row>
    <row r="32" spans="2:33" ht="27.9" customHeight="1" x14ac:dyDescent="0.4">
      <c r="B32" s="36" t="s">
        <v>10</v>
      </c>
      <c r="C32" s="390"/>
      <c r="D32" s="2"/>
      <c r="E32" s="44"/>
      <c r="F32" s="2"/>
      <c r="G32" s="96"/>
      <c r="H32" s="90"/>
      <c r="I32" s="86"/>
      <c r="J32" s="171"/>
      <c r="K32" s="168"/>
      <c r="L32" s="2"/>
      <c r="M32" s="2" t="s">
        <v>235</v>
      </c>
      <c r="N32" s="44"/>
      <c r="O32" s="2">
        <v>1</v>
      </c>
      <c r="P32" s="2"/>
      <c r="Q32" s="44"/>
      <c r="R32" s="88"/>
      <c r="S32" s="143" t="s">
        <v>76</v>
      </c>
      <c r="T32" s="2"/>
      <c r="U32" s="149">
        <v>3</v>
      </c>
      <c r="V32" s="391"/>
      <c r="W32" s="161">
        <f>Y29*0+Y30*5+Y31*0+Y32*5+Y33*0+Y34*4</f>
        <v>24</v>
      </c>
      <c r="X32" s="40" t="s">
        <v>30</v>
      </c>
      <c r="Y32" s="138">
        <v>2.5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2"/>
    </row>
    <row r="33" spans="2:33" ht="27.9" customHeight="1" x14ac:dyDescent="0.3">
      <c r="B33" s="400" t="s">
        <v>40</v>
      </c>
      <c r="C33" s="390"/>
      <c r="D33" s="2"/>
      <c r="E33" s="44"/>
      <c r="F33" s="2"/>
      <c r="G33" s="2"/>
      <c r="H33" s="44"/>
      <c r="I33" s="2"/>
      <c r="J33" s="2"/>
      <c r="K33" s="44"/>
      <c r="L33" s="2"/>
      <c r="M33" s="2"/>
      <c r="N33" s="44"/>
      <c r="O33" s="2"/>
      <c r="P33" s="2"/>
      <c r="Q33" s="44"/>
      <c r="R33" s="88"/>
      <c r="S33" s="143" t="s">
        <v>51</v>
      </c>
      <c r="T33" s="44"/>
      <c r="U33" s="149">
        <v>1</v>
      </c>
      <c r="V33" s="391"/>
      <c r="W33" s="162" t="s">
        <v>47</v>
      </c>
      <c r="X33" s="40" t="s">
        <v>33</v>
      </c>
      <c r="Y33" s="1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0"/>
    </row>
    <row r="34" spans="2:33" ht="27.9" customHeight="1" x14ac:dyDescent="0.4">
      <c r="B34" s="400"/>
      <c r="C34" s="390"/>
      <c r="D34" s="2"/>
      <c r="E34" s="44"/>
      <c r="F34" s="2"/>
      <c r="G34" s="2"/>
      <c r="H34" s="44"/>
      <c r="I34" s="2"/>
      <c r="J34" s="2"/>
      <c r="K34" s="2"/>
      <c r="L34" s="2"/>
      <c r="M34" s="2"/>
      <c r="N34" s="44"/>
      <c r="O34" s="2"/>
      <c r="P34" s="2"/>
      <c r="Q34" s="44"/>
      <c r="R34" s="88"/>
      <c r="S34" s="143" t="s">
        <v>83</v>
      </c>
      <c r="T34" s="79" t="s">
        <v>67</v>
      </c>
      <c r="U34" s="149">
        <v>20</v>
      </c>
      <c r="V34" s="391"/>
      <c r="W34" s="161">
        <f>Y29*2+Y30*7+Y31*1+Y32*0+Y33*0+Y34*8</f>
        <v>28.599999999999998</v>
      </c>
      <c r="X34" s="74" t="s">
        <v>42</v>
      </c>
      <c r="Y34" s="139">
        <v>0</v>
      </c>
      <c r="Z34" s="14"/>
      <c r="AA34" s="15" t="s">
        <v>35</v>
      </c>
      <c r="AB34" s="16">
        <v>1</v>
      </c>
      <c r="AE34" s="15">
        <f>AB34*15</f>
        <v>15</v>
      </c>
      <c r="AG34" s="82"/>
    </row>
    <row r="35" spans="2:33" ht="27.9" customHeight="1" x14ac:dyDescent="0.3">
      <c r="B35" s="46" t="s">
        <v>36</v>
      </c>
      <c r="C35" s="47"/>
      <c r="D35" s="2"/>
      <c r="E35" s="2"/>
      <c r="F35" s="2"/>
      <c r="G35" s="2"/>
      <c r="H35" s="44"/>
      <c r="I35" s="2"/>
      <c r="J35" s="2"/>
      <c r="K35" s="44"/>
      <c r="L35" s="2"/>
      <c r="M35" s="2"/>
      <c r="N35" s="2"/>
      <c r="O35" s="2"/>
      <c r="P35" s="2"/>
      <c r="Q35" s="44"/>
      <c r="R35" s="88"/>
      <c r="S35" s="148" t="s">
        <v>89</v>
      </c>
      <c r="T35" s="44"/>
      <c r="U35" s="2">
        <v>3</v>
      </c>
      <c r="V35" s="391"/>
      <c r="W35" s="162" t="s">
        <v>12</v>
      </c>
      <c r="X35" s="48"/>
      <c r="Y35" s="1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0"/>
    </row>
    <row r="36" spans="2:33" ht="27.9" customHeight="1" x14ac:dyDescent="0.4">
      <c r="B36" s="188"/>
      <c r="C36" s="189"/>
      <c r="D36" s="196"/>
      <c r="E36" s="190"/>
      <c r="F36" s="191"/>
      <c r="G36" s="191"/>
      <c r="H36" s="190"/>
      <c r="I36" s="191"/>
      <c r="J36" s="191"/>
      <c r="K36" s="190"/>
      <c r="L36" s="191"/>
      <c r="M36" s="191"/>
      <c r="N36" s="190"/>
      <c r="O36" s="191"/>
      <c r="P36" s="191"/>
      <c r="Q36" s="190"/>
      <c r="R36" s="197"/>
      <c r="S36" s="198"/>
      <c r="T36" s="190"/>
      <c r="U36" s="191"/>
      <c r="V36" s="399"/>
      <c r="W36" s="193">
        <f>W30*4+W34*4+W32*9</f>
        <v>748.4</v>
      </c>
      <c r="X36" s="52"/>
      <c r="Y36" s="194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3"/>
    </row>
    <row r="37" spans="2:33" s="35" customFormat="1" ht="27.9" customHeight="1" x14ac:dyDescent="0.4">
      <c r="B37" s="137">
        <v>2</v>
      </c>
      <c r="C37" s="389"/>
      <c r="D37" s="106" t="str">
        <f>'114.2月菜單'!R12</f>
        <v>酢醬拌麵</v>
      </c>
      <c r="E37" s="106" t="s">
        <v>17</v>
      </c>
      <c r="F37" s="106"/>
      <c r="G37" s="106" t="str">
        <f>'114.2月菜單'!R13</f>
        <v>招牌香嫩雞腿</v>
      </c>
      <c r="H37" s="106" t="s">
        <v>65</v>
      </c>
      <c r="I37" s="164"/>
      <c r="J37" s="106" t="str">
        <f>'114.2月菜單'!R14</f>
        <v>老北京酢醬(豆)+滷蛋</v>
      </c>
      <c r="K37" s="106" t="s">
        <v>17</v>
      </c>
      <c r="L37" s="106"/>
      <c r="M37" s="106" t="str">
        <f>'114.2月菜單'!R15</f>
        <v>小饅頭(冷)</v>
      </c>
      <c r="N37" s="106" t="s">
        <v>15</v>
      </c>
      <c r="O37" s="106"/>
      <c r="P37" s="106" t="str">
        <f>'114.2月菜單'!R16</f>
        <v>深色蔬菜</v>
      </c>
      <c r="Q37" s="106" t="s">
        <v>18</v>
      </c>
      <c r="R37" s="165"/>
      <c r="S37" s="166" t="str">
        <f>'114.2月菜單'!R17</f>
        <v>蘿蔔豆皮湯(加)</v>
      </c>
      <c r="T37" s="106" t="s">
        <v>17</v>
      </c>
      <c r="U37" s="167"/>
      <c r="V37" s="391"/>
      <c r="W37" s="162" t="s">
        <v>44</v>
      </c>
      <c r="X37" s="40" t="s">
        <v>19</v>
      </c>
      <c r="Y37" s="138">
        <v>5.5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0"/>
    </row>
    <row r="38" spans="2:33" ht="27.9" customHeight="1" x14ac:dyDescent="0.4">
      <c r="B38" s="137" t="s">
        <v>8</v>
      </c>
      <c r="C38" s="390"/>
      <c r="D38" s="2" t="s">
        <v>104</v>
      </c>
      <c r="E38" s="2"/>
      <c r="F38" s="2">
        <v>120</v>
      </c>
      <c r="G38" s="2" t="s">
        <v>216</v>
      </c>
      <c r="H38" s="2"/>
      <c r="I38" s="2">
        <v>60</v>
      </c>
      <c r="J38" s="79" t="s">
        <v>50</v>
      </c>
      <c r="K38" s="44"/>
      <c r="L38" s="2">
        <v>15</v>
      </c>
      <c r="M38" s="2" t="s">
        <v>212</v>
      </c>
      <c r="N38" s="2" t="s">
        <v>237</v>
      </c>
      <c r="O38" s="2">
        <v>20</v>
      </c>
      <c r="P38" s="2" t="s">
        <v>53</v>
      </c>
      <c r="Q38" s="2"/>
      <c r="R38" s="88">
        <v>100</v>
      </c>
      <c r="S38" s="146" t="s">
        <v>240</v>
      </c>
      <c r="T38" s="2"/>
      <c r="U38" s="149">
        <v>30</v>
      </c>
      <c r="V38" s="391"/>
      <c r="W38" s="161">
        <f>Y37*15+Y38*0+Y39*5+Y40*0+Y41*15+Y42*12+15</f>
        <v>105.5</v>
      </c>
      <c r="X38" s="37" t="s">
        <v>25</v>
      </c>
      <c r="Y38" s="138">
        <v>2.2999999999999998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2"/>
    </row>
    <row r="39" spans="2:33" ht="27.9" customHeight="1" x14ac:dyDescent="0.4">
      <c r="B39" s="137">
        <v>14</v>
      </c>
      <c r="C39" s="390"/>
      <c r="D39" s="2" t="s">
        <v>91</v>
      </c>
      <c r="E39" s="2"/>
      <c r="F39" s="2">
        <v>35</v>
      </c>
      <c r="G39" s="393"/>
      <c r="H39" s="394"/>
      <c r="I39" s="2"/>
      <c r="J39" s="79" t="s">
        <v>105</v>
      </c>
      <c r="K39" s="79" t="s">
        <v>67</v>
      </c>
      <c r="L39" s="2">
        <v>15</v>
      </c>
      <c r="M39" s="2"/>
      <c r="N39" s="2"/>
      <c r="O39" s="2"/>
      <c r="P39" s="2"/>
      <c r="Q39" s="2"/>
      <c r="R39" s="88"/>
      <c r="S39" s="143" t="s">
        <v>239</v>
      </c>
      <c r="T39" s="2" t="s">
        <v>225</v>
      </c>
      <c r="U39" s="149">
        <v>5</v>
      </c>
      <c r="V39" s="391"/>
      <c r="W39" s="162" t="s">
        <v>46</v>
      </c>
      <c r="X39" s="40" t="s">
        <v>27</v>
      </c>
      <c r="Y39" s="138">
        <v>1.6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0"/>
    </row>
    <row r="40" spans="2:33" ht="27.9" customHeight="1" x14ac:dyDescent="0.4">
      <c r="B40" s="137" t="s">
        <v>10</v>
      </c>
      <c r="C40" s="390"/>
      <c r="D40" s="2" t="s">
        <v>76</v>
      </c>
      <c r="E40" s="2"/>
      <c r="F40" s="2">
        <v>1</v>
      </c>
      <c r="G40" s="96"/>
      <c r="H40" s="90"/>
      <c r="I40" s="86"/>
      <c r="J40" s="171" t="s">
        <v>215</v>
      </c>
      <c r="K40" s="168"/>
      <c r="L40" s="2">
        <v>55</v>
      </c>
      <c r="M40" s="2"/>
      <c r="N40" s="44"/>
      <c r="O40" s="2"/>
      <c r="P40" s="2"/>
      <c r="Q40" s="44"/>
      <c r="R40" s="88"/>
      <c r="S40" s="143"/>
      <c r="T40" s="2"/>
      <c r="U40" s="149"/>
      <c r="V40" s="391"/>
      <c r="W40" s="161">
        <f>Y37*0+Y38*5+Y39*0+Y40*5+Y41*0+Y42*4</f>
        <v>24</v>
      </c>
      <c r="X40" s="40" t="s">
        <v>30</v>
      </c>
      <c r="Y40" s="138">
        <v>2.5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2"/>
    </row>
    <row r="41" spans="2:33" ht="27.9" customHeight="1" x14ac:dyDescent="0.3">
      <c r="B41" s="395" t="s">
        <v>32</v>
      </c>
      <c r="C41" s="390"/>
      <c r="D41" s="2"/>
      <c r="E41" s="44"/>
      <c r="F41" s="2"/>
      <c r="G41" s="2"/>
      <c r="H41" s="44"/>
      <c r="I41" s="2"/>
      <c r="J41" s="2"/>
      <c r="K41" s="44"/>
      <c r="L41" s="2"/>
      <c r="M41" s="2"/>
      <c r="N41" s="44"/>
      <c r="O41" s="2"/>
      <c r="P41" s="2"/>
      <c r="Q41" s="44"/>
      <c r="R41" s="88"/>
      <c r="S41" s="143"/>
      <c r="T41" s="44"/>
      <c r="U41" s="149"/>
      <c r="V41" s="391"/>
      <c r="W41" s="162" t="s">
        <v>47</v>
      </c>
      <c r="X41" s="40" t="s">
        <v>33</v>
      </c>
      <c r="Y41" s="1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0"/>
    </row>
    <row r="42" spans="2:33" ht="27.9" customHeight="1" x14ac:dyDescent="0.4">
      <c r="B42" s="395"/>
      <c r="C42" s="390"/>
      <c r="D42" s="2"/>
      <c r="E42" s="44"/>
      <c r="F42" s="2"/>
      <c r="G42" s="2"/>
      <c r="H42" s="44"/>
      <c r="I42" s="2"/>
      <c r="J42" s="2"/>
      <c r="K42" s="2"/>
      <c r="L42" s="2"/>
      <c r="M42" s="2"/>
      <c r="N42" s="44"/>
      <c r="O42" s="2"/>
      <c r="P42" s="2"/>
      <c r="Q42" s="44"/>
      <c r="R42" s="88"/>
      <c r="S42" s="143"/>
      <c r="T42" s="79"/>
      <c r="U42" s="149"/>
      <c r="V42" s="391"/>
      <c r="W42" s="161">
        <f>Y37*2+Y38*7+Y39*1+Y40*0+Y41*0+Y42*8</f>
        <v>28.7</v>
      </c>
      <c r="X42" s="74" t="s">
        <v>42</v>
      </c>
      <c r="Y42" s="139">
        <v>0</v>
      </c>
      <c r="Z42" s="14"/>
      <c r="AA42" s="15" t="s">
        <v>35</v>
      </c>
      <c r="AE42" s="15">
        <f>AB42*15</f>
        <v>0</v>
      </c>
      <c r="AG42" s="82"/>
    </row>
    <row r="43" spans="2:33" ht="27.9" customHeight="1" x14ac:dyDescent="0.3">
      <c r="B43" s="140" t="s">
        <v>36</v>
      </c>
      <c r="C43" s="47"/>
      <c r="D43" s="2"/>
      <c r="E43" s="2"/>
      <c r="F43" s="2"/>
      <c r="G43" s="2"/>
      <c r="H43" s="44"/>
      <c r="I43" s="2"/>
      <c r="J43" s="2"/>
      <c r="K43" s="44"/>
      <c r="L43" s="2"/>
      <c r="M43" s="2"/>
      <c r="N43" s="2"/>
      <c r="O43" s="2"/>
      <c r="P43" s="2"/>
      <c r="Q43" s="44"/>
      <c r="R43" s="88"/>
      <c r="S43" s="148"/>
      <c r="T43" s="44"/>
      <c r="U43" s="2"/>
      <c r="V43" s="391"/>
      <c r="W43" s="162" t="s">
        <v>12</v>
      </c>
      <c r="X43" s="48"/>
      <c r="Y43" s="1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0"/>
    </row>
    <row r="44" spans="2:33" ht="27.9" customHeight="1" thickBot="1" x14ac:dyDescent="0.45">
      <c r="B44" s="141"/>
      <c r="C44" s="98"/>
      <c r="D44" s="157"/>
      <c r="E44" s="99"/>
      <c r="F44" s="100"/>
      <c r="G44" s="100"/>
      <c r="H44" s="99"/>
      <c r="I44" s="100"/>
      <c r="J44" s="100"/>
      <c r="K44" s="99"/>
      <c r="L44" s="100"/>
      <c r="M44" s="100"/>
      <c r="N44" s="99"/>
      <c r="O44" s="100"/>
      <c r="P44" s="100"/>
      <c r="Q44" s="99"/>
      <c r="R44" s="158"/>
      <c r="S44" s="159"/>
      <c r="T44" s="99"/>
      <c r="U44" s="100"/>
      <c r="V44" s="392"/>
      <c r="W44" s="163">
        <f>W38*4+W42*4+W40*9</f>
        <v>752.8</v>
      </c>
      <c r="X44" s="107"/>
      <c r="Y44" s="142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3"/>
    </row>
    <row r="45" spans="2:33" ht="27.9" customHeight="1" x14ac:dyDescent="0.3"/>
  </sheetData>
  <mergeCells count="22">
    <mergeCell ref="B1:Y1"/>
    <mergeCell ref="B2:G2"/>
    <mergeCell ref="F3:L3"/>
    <mergeCell ref="C5:C10"/>
    <mergeCell ref="V5:V12"/>
    <mergeCell ref="B9:B10"/>
    <mergeCell ref="C13:C18"/>
    <mergeCell ref="V13:V20"/>
    <mergeCell ref="B17:B18"/>
    <mergeCell ref="C21:C26"/>
    <mergeCell ref="V21:V28"/>
    <mergeCell ref="B25:B26"/>
    <mergeCell ref="G15:H15"/>
    <mergeCell ref="M22:N22"/>
    <mergeCell ref="C37:C42"/>
    <mergeCell ref="V37:V44"/>
    <mergeCell ref="G39:H39"/>
    <mergeCell ref="B41:B42"/>
    <mergeCell ref="G31:H31"/>
    <mergeCell ref="C29:C34"/>
    <mergeCell ref="V29:V36"/>
    <mergeCell ref="B33:B34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G46"/>
  <sheetViews>
    <sheetView topLeftCell="A6" zoomScale="80" zoomScaleNormal="80" workbookViewId="0">
      <selection activeCell="R23" sqref="R23:U23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67" customWidth="1"/>
    <col min="6" max="6" width="9.6640625" style="15" customWidth="1"/>
    <col min="7" max="7" width="18.6640625" style="15" customWidth="1"/>
    <col min="8" max="8" width="5.6640625" style="67" customWidth="1"/>
    <col min="9" max="9" width="9.6640625" style="15" customWidth="1"/>
    <col min="10" max="10" width="18.6640625" style="15" customWidth="1"/>
    <col min="11" max="11" width="5.6640625" style="67" customWidth="1"/>
    <col min="12" max="12" width="9.6640625" style="15" customWidth="1"/>
    <col min="13" max="13" width="18.6640625" style="15" customWidth="1"/>
    <col min="14" max="14" width="5.6640625" style="67" customWidth="1"/>
    <col min="15" max="15" width="9.6640625" style="15" customWidth="1"/>
    <col min="16" max="16" width="18.6640625" style="15" customWidth="1"/>
    <col min="17" max="17" width="5.6640625" style="67" customWidth="1"/>
    <col min="18" max="18" width="9.6640625" style="15" customWidth="1"/>
    <col min="19" max="19" width="18.6640625" style="15" customWidth="1"/>
    <col min="20" max="20" width="5.6640625" style="67" customWidth="1"/>
    <col min="21" max="21" width="9.6640625" style="15" customWidth="1"/>
    <col min="22" max="22" width="5.21875" style="15" customWidth="1"/>
    <col min="23" max="23" width="11.77734375" style="70" customWidth="1"/>
    <col min="24" max="24" width="11.21875" style="71" customWidth="1"/>
    <col min="25" max="25" width="6.6640625" style="72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403" t="s">
        <v>290</v>
      </c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3"/>
      <c r="AB1" s="5"/>
    </row>
    <row r="2" spans="2:33" s="4" customFormat="1" ht="13.5" customHeight="1" x14ac:dyDescent="0.6">
      <c r="B2" s="404"/>
      <c r="C2" s="405"/>
      <c r="D2" s="405"/>
      <c r="E2" s="405"/>
      <c r="F2" s="405"/>
      <c r="G2" s="405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5">
      <c r="B3" s="75" t="s">
        <v>43</v>
      </c>
      <c r="C3" s="9"/>
      <c r="D3" s="10"/>
      <c r="E3" s="10"/>
      <c r="F3" s="406" t="s">
        <v>80</v>
      </c>
      <c r="G3" s="406"/>
      <c r="H3" s="406"/>
      <c r="I3" s="406"/>
      <c r="J3" s="406"/>
      <c r="K3" s="406"/>
      <c r="L3" s="406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77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2</v>
      </c>
      <c r="C5" s="390"/>
      <c r="D5" s="31" t="str">
        <f>'114.2月菜單'!B21</f>
        <v>香Q米飯</v>
      </c>
      <c r="E5" s="31" t="s">
        <v>15</v>
      </c>
      <c r="F5" s="1" t="s">
        <v>16</v>
      </c>
      <c r="G5" s="31" t="str">
        <f>'114.2月菜單'!B22</f>
        <v>脆皮雞翅</v>
      </c>
      <c r="H5" s="31" t="s">
        <v>65</v>
      </c>
      <c r="I5" s="1" t="s">
        <v>16</v>
      </c>
      <c r="J5" s="31" t="str">
        <f>'114.2月菜單'!B23</f>
        <v>絞肉腐丁(豆)</v>
      </c>
      <c r="K5" s="31" t="s">
        <v>17</v>
      </c>
      <c r="L5" s="1" t="s">
        <v>16</v>
      </c>
      <c r="M5" s="31" t="str">
        <f>'114.2月菜單'!B24</f>
        <v>蕃茄炒蛋</v>
      </c>
      <c r="N5" s="31" t="s">
        <v>17</v>
      </c>
      <c r="O5" s="1" t="s">
        <v>16</v>
      </c>
      <c r="P5" s="31" t="str">
        <f>'114.2月菜單'!B25</f>
        <v>深色蔬菜</v>
      </c>
      <c r="Q5" s="31" t="s">
        <v>18</v>
      </c>
      <c r="R5" s="1" t="s">
        <v>16</v>
      </c>
      <c r="S5" s="31" t="str">
        <f>'114.2月菜單'!B26</f>
        <v>玉米濃湯(芡)</v>
      </c>
      <c r="T5" s="31" t="s">
        <v>127</v>
      </c>
      <c r="U5" s="1" t="s">
        <v>16</v>
      </c>
      <c r="V5" s="398"/>
      <c r="W5" s="32" t="s">
        <v>44</v>
      </c>
      <c r="X5" s="33" t="s">
        <v>19</v>
      </c>
      <c r="Y5" s="34">
        <v>5.2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0"/>
    </row>
    <row r="6" spans="2:33" ht="27.9" customHeight="1" x14ac:dyDescent="0.4">
      <c r="B6" s="36" t="s">
        <v>8</v>
      </c>
      <c r="C6" s="390"/>
      <c r="D6" s="2" t="s">
        <v>52</v>
      </c>
      <c r="E6" s="2"/>
      <c r="F6" s="2">
        <v>100</v>
      </c>
      <c r="G6" s="410" t="s">
        <v>188</v>
      </c>
      <c r="H6" s="411"/>
      <c r="I6" s="2">
        <v>60</v>
      </c>
      <c r="J6" s="2" t="s">
        <v>172</v>
      </c>
      <c r="K6" s="2"/>
      <c r="L6" s="2">
        <v>10</v>
      </c>
      <c r="M6" s="2" t="s">
        <v>189</v>
      </c>
      <c r="N6" s="2"/>
      <c r="O6" s="2">
        <v>50</v>
      </c>
      <c r="P6" s="2" t="s">
        <v>53</v>
      </c>
      <c r="Q6" s="2"/>
      <c r="R6" s="2">
        <v>100</v>
      </c>
      <c r="S6" s="2" t="s">
        <v>90</v>
      </c>
      <c r="T6" s="2"/>
      <c r="U6" s="2">
        <v>20</v>
      </c>
      <c r="V6" s="391"/>
      <c r="W6" s="82">
        <f>Y5*15+Y6*0+Y7*5+Y8*0+Y9*15+Y10*12+15</f>
        <v>100.5</v>
      </c>
      <c r="X6" s="37" t="s">
        <v>25</v>
      </c>
      <c r="Y6" s="38">
        <v>2.4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2"/>
    </row>
    <row r="7" spans="2:33" ht="27.9" customHeight="1" x14ac:dyDescent="0.4">
      <c r="B7" s="36">
        <v>17</v>
      </c>
      <c r="C7" s="390"/>
      <c r="D7" s="2"/>
      <c r="E7" s="2"/>
      <c r="F7" s="2"/>
      <c r="G7" s="171"/>
      <c r="H7" s="168"/>
      <c r="I7" s="2"/>
      <c r="J7" s="2" t="s">
        <v>242</v>
      </c>
      <c r="K7" s="2" t="s">
        <v>241</v>
      </c>
      <c r="L7" s="2">
        <v>40</v>
      </c>
      <c r="M7" s="2" t="s">
        <v>190</v>
      </c>
      <c r="N7" s="2"/>
      <c r="O7" s="2">
        <v>30</v>
      </c>
      <c r="P7" s="2"/>
      <c r="Q7" s="2"/>
      <c r="R7" s="2"/>
      <c r="S7" s="88" t="s">
        <v>85</v>
      </c>
      <c r="T7" s="200"/>
      <c r="U7" s="2">
        <v>1</v>
      </c>
      <c r="V7" s="391"/>
      <c r="W7" s="39" t="s">
        <v>46</v>
      </c>
      <c r="X7" s="40" t="s">
        <v>27</v>
      </c>
      <c r="Y7" s="38">
        <v>1.5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0"/>
    </row>
    <row r="8" spans="2:33" ht="27.9" customHeight="1" x14ac:dyDescent="0.4">
      <c r="B8" s="36" t="s">
        <v>10</v>
      </c>
      <c r="C8" s="390"/>
      <c r="D8" s="2"/>
      <c r="E8" s="2"/>
      <c r="F8" s="2"/>
      <c r="G8" s="2"/>
      <c r="H8" s="44"/>
      <c r="I8" s="2"/>
      <c r="J8" s="2"/>
      <c r="K8" s="79"/>
      <c r="L8" s="2"/>
      <c r="M8" s="172"/>
      <c r="N8" s="173"/>
      <c r="O8" s="2"/>
      <c r="P8" s="2"/>
      <c r="Q8" s="44"/>
      <c r="R8" s="2"/>
      <c r="S8" s="2"/>
      <c r="T8" s="2"/>
      <c r="U8" s="2"/>
      <c r="V8" s="391"/>
      <c r="W8" s="80">
        <f>Y5*0+Y6*5+Y7*0+Y8*5+Y9*0+Y10*4</f>
        <v>24.5</v>
      </c>
      <c r="X8" s="40" t="s">
        <v>30</v>
      </c>
      <c r="Y8" s="38">
        <v>2.5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2"/>
    </row>
    <row r="9" spans="2:33" ht="27.9" customHeight="1" x14ac:dyDescent="0.3">
      <c r="B9" s="400" t="s">
        <v>37</v>
      </c>
      <c r="C9" s="390"/>
      <c r="D9" s="2"/>
      <c r="E9" s="2"/>
      <c r="F9" s="2"/>
      <c r="G9" s="2"/>
      <c r="H9" s="44"/>
      <c r="I9" s="2"/>
      <c r="J9" s="2"/>
      <c r="K9" s="44"/>
      <c r="L9" s="2"/>
      <c r="M9" s="396"/>
      <c r="N9" s="397"/>
      <c r="O9" s="2"/>
      <c r="P9" s="2"/>
      <c r="Q9" s="44"/>
      <c r="R9" s="2"/>
      <c r="S9" s="2"/>
      <c r="T9" s="2"/>
      <c r="U9" s="2"/>
      <c r="V9" s="391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0"/>
    </row>
    <row r="10" spans="2:33" ht="27.9" customHeight="1" x14ac:dyDescent="0.4">
      <c r="B10" s="400"/>
      <c r="C10" s="390"/>
      <c r="D10" s="2"/>
      <c r="E10" s="2"/>
      <c r="F10" s="2"/>
      <c r="G10" s="2"/>
      <c r="H10" s="44"/>
      <c r="I10" s="2"/>
      <c r="J10" s="2"/>
      <c r="K10" s="44"/>
      <c r="L10" s="2"/>
      <c r="M10" s="2"/>
      <c r="N10" s="2"/>
      <c r="O10" s="2"/>
      <c r="P10" s="2"/>
      <c r="Q10" s="44"/>
      <c r="R10" s="2"/>
      <c r="S10" s="2"/>
      <c r="T10" s="44"/>
      <c r="U10" s="2"/>
      <c r="V10" s="391"/>
      <c r="W10" s="80">
        <f>Y5*2+Y6*7+Y7*1+Y8*0+Y9*0+Y10*8</f>
        <v>28.700000000000003</v>
      </c>
      <c r="X10" s="74" t="s">
        <v>42</v>
      </c>
      <c r="Y10" s="45">
        <v>0</v>
      </c>
      <c r="Z10" s="14"/>
      <c r="AA10" s="15" t="s">
        <v>35</v>
      </c>
      <c r="AE10" s="15">
        <f>AB10*15</f>
        <v>0</v>
      </c>
      <c r="AG10" s="82"/>
    </row>
    <row r="11" spans="2:33" ht="27.9" customHeight="1" x14ac:dyDescent="0.3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391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0"/>
    </row>
    <row r="12" spans="2:33" ht="27.9" customHeight="1" x14ac:dyDescent="0.4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399"/>
      <c r="W12" s="81">
        <f>W6*4+W10*4+W8*9</f>
        <v>737.3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3"/>
    </row>
    <row r="13" spans="2:33" s="35" customFormat="1" ht="27.9" customHeight="1" x14ac:dyDescent="0.4">
      <c r="B13" s="30">
        <v>2</v>
      </c>
      <c r="C13" s="390"/>
      <c r="D13" s="31" t="str">
        <f>'114.2月菜單'!F21</f>
        <v>小米飯</v>
      </c>
      <c r="E13" s="31" t="s">
        <v>15</v>
      </c>
      <c r="F13" s="31"/>
      <c r="G13" s="31" t="str">
        <f>'114.2月菜單'!F22</f>
        <v>紅燒肉</v>
      </c>
      <c r="H13" s="31" t="s">
        <v>17</v>
      </c>
      <c r="I13" s="31"/>
      <c r="J13" s="31" t="str">
        <f>'114.2月菜單'!F23</f>
        <v>招牌香菇貢丸(加)</v>
      </c>
      <c r="K13" s="31" t="s">
        <v>17</v>
      </c>
      <c r="L13" s="31"/>
      <c r="M13" s="31" t="str">
        <f>'114.2月菜單'!F24</f>
        <v>起司年糕(冷)</v>
      </c>
      <c r="N13" s="31" t="s">
        <v>116</v>
      </c>
      <c r="O13" s="31"/>
      <c r="P13" s="31" t="str">
        <f>'114.2月菜單'!F25</f>
        <v>淺色蔬菜</v>
      </c>
      <c r="Q13" s="31" t="s">
        <v>18</v>
      </c>
      <c r="R13" s="31"/>
      <c r="S13" s="31" t="str">
        <f>'114.2月菜單'!F26</f>
        <v>冬瓜肉絲湯/獎勵金豆奶</v>
      </c>
      <c r="T13" s="31" t="s">
        <v>17</v>
      </c>
      <c r="U13" s="31"/>
      <c r="V13" s="398" t="s">
        <v>293</v>
      </c>
      <c r="W13" s="32" t="s">
        <v>44</v>
      </c>
      <c r="X13" s="33" t="s">
        <v>19</v>
      </c>
      <c r="Y13" s="34">
        <v>5.4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0"/>
    </row>
    <row r="14" spans="2:33" ht="27.9" customHeight="1" x14ac:dyDescent="0.4">
      <c r="B14" s="36" t="s">
        <v>8</v>
      </c>
      <c r="C14" s="390"/>
      <c r="D14" s="2" t="s">
        <v>24</v>
      </c>
      <c r="E14" s="2"/>
      <c r="F14" s="2">
        <v>60</v>
      </c>
      <c r="G14" s="401" t="s">
        <v>87</v>
      </c>
      <c r="H14" s="402"/>
      <c r="I14" s="2">
        <v>50</v>
      </c>
      <c r="J14" s="2" t="s">
        <v>50</v>
      </c>
      <c r="K14" s="2"/>
      <c r="L14" s="2">
        <v>10</v>
      </c>
      <c r="M14" s="2" t="s">
        <v>244</v>
      </c>
      <c r="N14" s="2" t="s">
        <v>245</v>
      </c>
      <c r="O14" s="2">
        <v>20</v>
      </c>
      <c r="P14" s="2" t="s">
        <v>53</v>
      </c>
      <c r="Q14" s="2"/>
      <c r="R14" s="2">
        <v>100</v>
      </c>
      <c r="S14" s="2" t="s">
        <v>192</v>
      </c>
      <c r="T14" s="2"/>
      <c r="U14" s="2">
        <v>30</v>
      </c>
      <c r="V14" s="391"/>
      <c r="W14" s="82">
        <f>Y13*15+Y14*0+Y15*5+Y16*0+Y17*15+Y18*12+15</f>
        <v>106</v>
      </c>
      <c r="X14" s="37" t="s">
        <v>25</v>
      </c>
      <c r="Y14" s="38">
        <v>2.2999999999999998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</row>
    <row r="15" spans="2:33" ht="27.9" customHeight="1" x14ac:dyDescent="0.4">
      <c r="B15" s="36">
        <v>18</v>
      </c>
      <c r="C15" s="390"/>
      <c r="D15" s="2" t="s">
        <v>94</v>
      </c>
      <c r="E15" s="2"/>
      <c r="F15" s="2">
        <v>40</v>
      </c>
      <c r="G15" s="178" t="s">
        <v>112</v>
      </c>
      <c r="H15" s="202"/>
      <c r="I15" s="89">
        <v>20</v>
      </c>
      <c r="J15" s="2" t="s">
        <v>191</v>
      </c>
      <c r="K15" s="2" t="s">
        <v>115</v>
      </c>
      <c r="L15" s="2">
        <v>30</v>
      </c>
      <c r="M15" s="2" t="s">
        <v>193</v>
      </c>
      <c r="N15" s="78"/>
      <c r="O15" s="2">
        <v>50</v>
      </c>
      <c r="P15" s="2"/>
      <c r="Q15" s="2"/>
      <c r="R15" s="2"/>
      <c r="S15" s="393" t="s">
        <v>84</v>
      </c>
      <c r="T15" s="394"/>
      <c r="U15" s="2">
        <v>10</v>
      </c>
      <c r="V15" s="391"/>
      <c r="W15" s="39" t="s">
        <v>46</v>
      </c>
      <c r="X15" s="40" t="s">
        <v>27</v>
      </c>
      <c r="Y15" s="38">
        <v>2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</row>
    <row r="16" spans="2:33" ht="27.9" customHeight="1" x14ac:dyDescent="0.4">
      <c r="B16" s="36" t="s">
        <v>10</v>
      </c>
      <c r="C16" s="390"/>
      <c r="D16" s="44"/>
      <c r="E16" s="44"/>
      <c r="F16" s="2"/>
      <c r="G16" s="96" t="s">
        <v>181</v>
      </c>
      <c r="H16" s="90"/>
      <c r="I16" s="86">
        <v>10</v>
      </c>
      <c r="J16" s="2"/>
      <c r="K16" s="2"/>
      <c r="L16" s="2"/>
      <c r="M16" s="2" t="s">
        <v>180</v>
      </c>
      <c r="N16" s="44"/>
      <c r="O16" s="2">
        <v>1</v>
      </c>
      <c r="P16" s="2"/>
      <c r="Q16" s="44"/>
      <c r="R16" s="2"/>
      <c r="S16" s="2" t="s">
        <v>82</v>
      </c>
      <c r="T16" s="2"/>
      <c r="U16" s="2">
        <v>1</v>
      </c>
      <c r="V16" s="391"/>
      <c r="W16" s="80">
        <f>Y13*0+Y14*5+Y15*0+Y16*5+Y17*0+Y18*4</f>
        <v>24</v>
      </c>
      <c r="X16" s="40" t="s">
        <v>30</v>
      </c>
      <c r="Y16" s="38">
        <v>2.5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</row>
    <row r="17" spans="2:33" ht="27.9" customHeight="1" x14ac:dyDescent="0.3">
      <c r="B17" s="400" t="s">
        <v>38</v>
      </c>
      <c r="C17" s="390"/>
      <c r="D17" s="44"/>
      <c r="E17" s="44"/>
      <c r="F17" s="2"/>
      <c r="G17" s="2"/>
      <c r="H17" s="44"/>
      <c r="I17" s="2"/>
      <c r="J17" s="2"/>
      <c r="K17" s="2"/>
      <c r="L17" s="2"/>
      <c r="M17" s="2" t="s">
        <v>194</v>
      </c>
      <c r="N17" s="2"/>
      <c r="O17" s="2">
        <v>1</v>
      </c>
      <c r="P17" s="2"/>
      <c r="Q17" s="44"/>
      <c r="R17" s="2"/>
      <c r="S17" s="393"/>
      <c r="T17" s="415"/>
      <c r="U17" s="2"/>
      <c r="V17" s="391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0"/>
    </row>
    <row r="18" spans="2:33" ht="27.9" customHeight="1" x14ac:dyDescent="0.4">
      <c r="B18" s="400"/>
      <c r="C18" s="390"/>
      <c r="D18" s="44"/>
      <c r="E18" s="44"/>
      <c r="F18" s="2"/>
      <c r="G18" s="2"/>
      <c r="H18" s="44"/>
      <c r="I18" s="2"/>
      <c r="J18" s="2"/>
      <c r="K18" s="2"/>
      <c r="L18" s="2"/>
      <c r="M18" s="2"/>
      <c r="N18" s="44"/>
      <c r="O18" s="2"/>
      <c r="P18" s="2"/>
      <c r="Q18" s="44"/>
      <c r="R18" s="2"/>
      <c r="S18" s="2"/>
      <c r="T18" s="92"/>
      <c r="U18" s="2"/>
      <c r="V18" s="391"/>
      <c r="W18" s="80">
        <f>Y13*2+Y14*7+Y15*1+Y16*0+Y17*0+Y18*8</f>
        <v>28.9</v>
      </c>
      <c r="X18" s="74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2"/>
    </row>
    <row r="19" spans="2:33" ht="27.9" customHeight="1" x14ac:dyDescent="0.3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3"/>
      <c r="U19" s="73"/>
      <c r="V19" s="391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0"/>
    </row>
    <row r="20" spans="2:33" ht="27.9" customHeight="1" x14ac:dyDescent="0.4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399"/>
      <c r="W20" s="81">
        <f>W14*4+W18*4+W16*9</f>
        <v>755.6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3"/>
    </row>
    <row r="21" spans="2:33" s="35" customFormat="1" ht="27.9" customHeight="1" x14ac:dyDescent="0.4">
      <c r="B21" s="30">
        <v>2</v>
      </c>
      <c r="C21" s="390"/>
      <c r="D21" s="31" t="str">
        <f>'114.2月菜單'!J21</f>
        <v>香Q米飯</v>
      </c>
      <c r="E21" s="31" t="s">
        <v>77</v>
      </c>
      <c r="F21" s="31"/>
      <c r="G21" s="31" t="str">
        <f>'114.2月菜單'!J22</f>
        <v>嫩煎雞腿排</v>
      </c>
      <c r="H21" s="31" t="s">
        <v>118</v>
      </c>
      <c r="I21" s="31"/>
      <c r="J21" s="31" t="str">
        <f>'114.2月菜單'!J23</f>
        <v>香炒雙絲(豆)(醃)</v>
      </c>
      <c r="K21" s="31" t="s">
        <v>17</v>
      </c>
      <c r="L21" s="31"/>
      <c r="M21" s="31" t="str">
        <f>'114.2月菜單'!J24</f>
        <v>白醬馬鈴薯</v>
      </c>
      <c r="N21" s="31" t="s">
        <v>17</v>
      </c>
      <c r="O21" s="31"/>
      <c r="P21" s="31" t="str">
        <f>'114.2月菜單'!J25</f>
        <v>深色蔬菜</v>
      </c>
      <c r="Q21" s="31" t="s">
        <v>62</v>
      </c>
      <c r="R21" s="31"/>
      <c r="S21" s="31" t="str">
        <f>'114.2月菜單'!J26</f>
        <v>紫菜蛋花湯/手工烤饅頭(冷)</v>
      </c>
      <c r="T21" s="31" t="s">
        <v>17</v>
      </c>
      <c r="U21" s="31"/>
      <c r="V21" s="398"/>
      <c r="W21" s="32" t="s">
        <v>95</v>
      </c>
      <c r="X21" s="33" t="s">
        <v>19</v>
      </c>
      <c r="Y21" s="34">
        <v>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0"/>
    </row>
    <row r="22" spans="2:33" s="56" customFormat="1" ht="27.75" customHeight="1" x14ac:dyDescent="0.55000000000000004">
      <c r="B22" s="36" t="s">
        <v>8</v>
      </c>
      <c r="C22" s="390"/>
      <c r="D22" s="2" t="s">
        <v>24</v>
      </c>
      <c r="E22" s="2"/>
      <c r="F22" s="2">
        <v>100</v>
      </c>
      <c r="G22" s="178" t="s">
        <v>246</v>
      </c>
      <c r="H22" s="170"/>
      <c r="I22" s="2">
        <v>60</v>
      </c>
      <c r="J22" s="2" t="s">
        <v>247</v>
      </c>
      <c r="K22" s="2" t="s">
        <v>67</v>
      </c>
      <c r="L22" s="2">
        <v>20</v>
      </c>
      <c r="M22" s="85" t="s">
        <v>248</v>
      </c>
      <c r="N22" s="85"/>
      <c r="O22" s="85">
        <v>40</v>
      </c>
      <c r="P22" s="2" t="s">
        <v>61</v>
      </c>
      <c r="Q22" s="2"/>
      <c r="R22" s="2">
        <v>100</v>
      </c>
      <c r="S22" s="2" t="s">
        <v>128</v>
      </c>
      <c r="T22" s="2"/>
      <c r="U22" s="2">
        <v>1</v>
      </c>
      <c r="V22" s="391"/>
      <c r="W22" s="82">
        <f>Y21*15+Y22*0+Y23*5+Y24*0+Y25*15+Y26*12+15</f>
        <v>97.5</v>
      </c>
      <c r="X22" s="37" t="s">
        <v>25</v>
      </c>
      <c r="Y22" s="38">
        <v>2.4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2"/>
    </row>
    <row r="23" spans="2:33" s="56" customFormat="1" ht="27.9" customHeight="1" x14ac:dyDescent="0.4">
      <c r="B23" s="36">
        <v>19</v>
      </c>
      <c r="C23" s="390"/>
      <c r="D23" s="2"/>
      <c r="E23" s="2"/>
      <c r="F23" s="2"/>
      <c r="G23" s="2"/>
      <c r="H23" s="2"/>
      <c r="I23" s="2"/>
      <c r="J23" s="396" t="s">
        <v>84</v>
      </c>
      <c r="K23" s="397"/>
      <c r="L23" s="2">
        <v>10</v>
      </c>
      <c r="M23" s="85" t="s">
        <v>249</v>
      </c>
      <c r="N23" s="85"/>
      <c r="O23" s="85">
        <v>20</v>
      </c>
      <c r="P23" s="2"/>
      <c r="Q23" s="2"/>
      <c r="R23" s="2"/>
      <c r="S23" s="2" t="s">
        <v>89</v>
      </c>
      <c r="T23" s="2"/>
      <c r="U23" s="2">
        <v>5</v>
      </c>
      <c r="V23" s="391"/>
      <c r="W23" s="39" t="s">
        <v>96</v>
      </c>
      <c r="X23" s="40" t="s">
        <v>27</v>
      </c>
      <c r="Y23" s="38">
        <v>1.5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0"/>
    </row>
    <row r="24" spans="2:33" s="56" customFormat="1" ht="27.9" customHeight="1" x14ac:dyDescent="0.55000000000000004">
      <c r="B24" s="36" t="s">
        <v>10</v>
      </c>
      <c r="C24" s="390"/>
      <c r="D24" s="2"/>
      <c r="E24" s="2"/>
      <c r="F24" s="2"/>
      <c r="G24" s="88"/>
      <c r="H24" s="91"/>
      <c r="I24" s="91"/>
      <c r="J24" s="2" t="s">
        <v>276</v>
      </c>
      <c r="K24" s="2" t="s">
        <v>277</v>
      </c>
      <c r="L24" s="2">
        <v>50</v>
      </c>
      <c r="M24" s="85"/>
      <c r="N24" s="85"/>
      <c r="O24" s="85"/>
      <c r="P24" s="2"/>
      <c r="Q24" s="44"/>
      <c r="R24" s="2"/>
      <c r="S24" s="2" t="s">
        <v>119</v>
      </c>
      <c r="T24" s="2"/>
      <c r="U24" s="2">
        <v>1</v>
      </c>
      <c r="V24" s="391"/>
      <c r="W24" s="80">
        <f>Y21*0+Y22*5+Y23*0+Y24*5+Y25*0+Y26*4</f>
        <v>24.5</v>
      </c>
      <c r="X24" s="40" t="s">
        <v>30</v>
      </c>
      <c r="Y24" s="38">
        <v>2.5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2"/>
    </row>
    <row r="25" spans="2:33" s="56" customFormat="1" ht="27.9" customHeight="1" x14ac:dyDescent="0.3">
      <c r="B25" s="400" t="s">
        <v>55</v>
      </c>
      <c r="C25" s="390"/>
      <c r="D25" s="2"/>
      <c r="E25" s="2"/>
      <c r="F25" s="2"/>
      <c r="G25" s="15"/>
      <c r="H25" s="93"/>
      <c r="I25" s="152"/>
      <c r="K25" s="93"/>
      <c r="L25" s="94"/>
      <c r="M25" s="150"/>
      <c r="N25" s="67"/>
      <c r="O25" s="148"/>
      <c r="P25" s="2"/>
      <c r="Q25" s="44"/>
      <c r="R25" s="2"/>
      <c r="S25" s="2"/>
      <c r="T25" s="2"/>
      <c r="U25" s="2"/>
      <c r="V25" s="391"/>
      <c r="W25" s="39" t="s">
        <v>97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0"/>
    </row>
    <row r="26" spans="2:33" s="56" customFormat="1" ht="27.9" customHeight="1" x14ac:dyDescent="0.55000000000000004">
      <c r="B26" s="400"/>
      <c r="C26" s="390"/>
      <c r="D26" s="79"/>
      <c r="E26" s="44"/>
      <c r="F26" s="2"/>
      <c r="G26" s="153"/>
      <c r="H26" s="151"/>
      <c r="I26" s="91"/>
      <c r="J26" s="89"/>
      <c r="K26" s="44"/>
      <c r="L26" s="88"/>
      <c r="M26" s="91"/>
      <c r="N26" s="105"/>
      <c r="O26" s="148"/>
      <c r="P26" s="2"/>
      <c r="Q26" s="44"/>
      <c r="R26" s="2"/>
      <c r="S26" s="2"/>
      <c r="T26" s="44"/>
      <c r="U26" s="2"/>
      <c r="V26" s="391"/>
      <c r="W26" s="80">
        <f>Y21*2+Y22*7+Y23*1+Y24*0+Y25*0+Y26*8</f>
        <v>28.3</v>
      </c>
      <c r="X26" s="74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2"/>
    </row>
    <row r="27" spans="2:33" s="56" customFormat="1" ht="27.9" customHeight="1" x14ac:dyDescent="0.3">
      <c r="B27" s="46" t="s">
        <v>36</v>
      </c>
      <c r="C27" s="61"/>
      <c r="D27" s="2"/>
      <c r="E27" s="2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391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0"/>
    </row>
    <row r="28" spans="2:33" s="56" customFormat="1" ht="27.9" customHeight="1" thickBot="1" x14ac:dyDescent="0.6">
      <c r="B28" s="49"/>
      <c r="C28" s="62"/>
      <c r="D28" s="2"/>
      <c r="E28" s="2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399"/>
      <c r="W28" s="81">
        <f>W22*4+W26*4+W24*9</f>
        <v>723.7</v>
      </c>
      <c r="X28" s="52"/>
      <c r="Y28" s="53"/>
      <c r="Z28" s="54"/>
      <c r="AB28" s="63"/>
      <c r="AC28" s="64">
        <f>AC27*4/AF27</f>
        <v>0.15817029484706532</v>
      </c>
      <c r="AD28" s="64">
        <f>AD27*9/AF27</f>
        <v>0.28520253513364563</v>
      </c>
      <c r="AE28" s="64">
        <f>AE27*4/AF27</f>
        <v>0.55662717001928907</v>
      </c>
      <c r="AG28" s="83"/>
    </row>
    <row r="29" spans="2:33" s="35" customFormat="1" ht="27.9" customHeight="1" x14ac:dyDescent="0.4">
      <c r="B29" s="30">
        <v>2</v>
      </c>
      <c r="C29" s="390"/>
      <c r="D29" s="31" t="str">
        <f>'114.2月菜單'!N21</f>
        <v>地瓜飯</v>
      </c>
      <c r="E29" s="31" t="s">
        <v>60</v>
      </c>
      <c r="F29" s="31"/>
      <c r="G29" s="31" t="str">
        <f>'114.2月菜單'!N22</f>
        <v>酸菜白肉鍋(醃)</v>
      </c>
      <c r="H29" s="31" t="s">
        <v>17</v>
      </c>
      <c r="I29" s="31"/>
      <c r="J29" s="31" t="str">
        <f>'114.2月菜單'!N23</f>
        <v>卡滋魚條(炸)(海)</v>
      </c>
      <c r="K29" s="31" t="s">
        <v>73</v>
      </c>
      <c r="L29" s="31"/>
      <c r="M29" s="31" t="str">
        <f>'114.2月菜單'!N24</f>
        <v>川味豆腐(豆)</v>
      </c>
      <c r="N29" s="31" t="s">
        <v>59</v>
      </c>
      <c r="O29" s="31"/>
      <c r="P29" s="31" t="str">
        <f>'114.2月菜單'!N25</f>
        <v>有機蔬菜</v>
      </c>
      <c r="Q29" s="31" t="s">
        <v>62</v>
      </c>
      <c r="R29" s="31"/>
      <c r="S29" s="31" t="str">
        <f>'114.2月菜單'!N26</f>
        <v>冬瓜山粉圓</v>
      </c>
      <c r="T29" s="31" t="s">
        <v>59</v>
      </c>
      <c r="U29" s="31"/>
      <c r="V29" s="398"/>
      <c r="W29" s="32" t="s">
        <v>98</v>
      </c>
      <c r="X29" s="33" t="s">
        <v>19</v>
      </c>
      <c r="Y29" s="34">
        <v>5.5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0"/>
    </row>
    <row r="30" spans="2:33" ht="27.9" customHeight="1" x14ac:dyDescent="0.4">
      <c r="B30" s="36" t="s">
        <v>8</v>
      </c>
      <c r="C30" s="390"/>
      <c r="D30" s="2" t="s">
        <v>63</v>
      </c>
      <c r="E30" s="2"/>
      <c r="F30" s="2">
        <v>80</v>
      </c>
      <c r="G30" s="86" t="s">
        <v>250</v>
      </c>
      <c r="H30" s="87" t="s">
        <v>103</v>
      </c>
      <c r="I30" s="86">
        <v>10</v>
      </c>
      <c r="J30" s="214" t="s">
        <v>279</v>
      </c>
      <c r="K30" s="215" t="s">
        <v>252</v>
      </c>
      <c r="L30" s="2">
        <v>30</v>
      </c>
      <c r="M30" s="2" t="s">
        <v>196</v>
      </c>
      <c r="N30" s="2" t="s">
        <v>241</v>
      </c>
      <c r="O30" s="2">
        <v>50</v>
      </c>
      <c r="P30" s="2" t="s">
        <v>61</v>
      </c>
      <c r="Q30" s="2"/>
      <c r="R30" s="2">
        <v>100</v>
      </c>
      <c r="S30" s="2" t="s">
        <v>299</v>
      </c>
      <c r="T30" s="2"/>
      <c r="U30" s="2">
        <v>15</v>
      </c>
      <c r="V30" s="391"/>
      <c r="W30" s="82">
        <f>Y29*15+Y30*0+Y31*5+Y32*0+Y33*15+Y34*12+15</f>
        <v>105.5</v>
      </c>
      <c r="X30" s="37" t="s">
        <v>25</v>
      </c>
      <c r="Y30" s="38">
        <v>2.2000000000000002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2"/>
    </row>
    <row r="31" spans="2:33" ht="27.9" customHeight="1" x14ac:dyDescent="0.4">
      <c r="B31" s="36">
        <v>20</v>
      </c>
      <c r="C31" s="390"/>
      <c r="D31" s="2" t="s">
        <v>79</v>
      </c>
      <c r="E31" s="2"/>
      <c r="F31" s="2">
        <v>55</v>
      </c>
      <c r="G31" s="171" t="s">
        <v>102</v>
      </c>
      <c r="H31" s="168"/>
      <c r="I31" s="88">
        <v>40</v>
      </c>
      <c r="J31" s="414" t="s">
        <v>251</v>
      </c>
      <c r="K31" s="397"/>
      <c r="L31" s="2">
        <v>20</v>
      </c>
      <c r="M31" s="2" t="s">
        <v>172</v>
      </c>
      <c r="N31" s="2"/>
      <c r="O31" s="2">
        <v>10</v>
      </c>
      <c r="P31" s="2"/>
      <c r="Q31" s="2"/>
      <c r="R31" s="2"/>
      <c r="S31" s="2" t="s">
        <v>300</v>
      </c>
      <c r="T31" s="2"/>
      <c r="U31" s="2">
        <v>5</v>
      </c>
      <c r="V31" s="391"/>
      <c r="W31" s="39" t="s">
        <v>46</v>
      </c>
      <c r="X31" s="40" t="s">
        <v>27</v>
      </c>
      <c r="Y31" s="38">
        <v>1.6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0"/>
    </row>
    <row r="32" spans="2:33" ht="27.9" customHeight="1" x14ac:dyDescent="0.4">
      <c r="B32" s="36" t="s">
        <v>10</v>
      </c>
      <c r="C32" s="390"/>
      <c r="D32" s="44"/>
      <c r="E32" s="44"/>
      <c r="F32" s="2"/>
      <c r="G32" s="96" t="s">
        <v>197</v>
      </c>
      <c r="H32" s="90"/>
      <c r="I32" s="86">
        <v>50</v>
      </c>
      <c r="J32" s="179"/>
      <c r="K32" s="154"/>
      <c r="L32" s="94"/>
      <c r="M32" s="172"/>
      <c r="N32" s="173"/>
      <c r="O32" s="2"/>
      <c r="P32" s="2"/>
      <c r="Q32" s="44"/>
      <c r="R32" s="2"/>
      <c r="S32" s="2"/>
      <c r="T32" s="2"/>
      <c r="U32" s="2"/>
      <c r="V32" s="391"/>
      <c r="W32" s="80">
        <f>Y29*0+Y30*5+Y31*0+Y32*5+Y33*0+Y34*4</f>
        <v>23.5</v>
      </c>
      <c r="X32" s="40" t="s">
        <v>30</v>
      </c>
      <c r="Y32" s="38">
        <v>2.5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2"/>
    </row>
    <row r="33" spans="2:33" ht="27.9" customHeight="1" x14ac:dyDescent="0.3">
      <c r="B33" s="400" t="s">
        <v>56</v>
      </c>
      <c r="C33" s="390"/>
      <c r="D33" s="44"/>
      <c r="E33" s="44"/>
      <c r="F33" s="2"/>
      <c r="G33" s="56" t="s">
        <v>181</v>
      </c>
      <c r="H33" s="90"/>
      <c r="I33" s="86">
        <v>1</v>
      </c>
      <c r="J33" s="172"/>
      <c r="K33" s="93"/>
      <c r="L33" s="94"/>
      <c r="M33" s="396"/>
      <c r="N33" s="397"/>
      <c r="O33" s="2"/>
      <c r="P33" s="2"/>
      <c r="Q33" s="44"/>
      <c r="R33" s="2"/>
      <c r="S33" s="2"/>
      <c r="T33" s="2"/>
      <c r="U33" s="2"/>
      <c r="V33" s="391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0"/>
    </row>
    <row r="34" spans="2:33" ht="27.9" customHeight="1" x14ac:dyDescent="0.4">
      <c r="B34" s="400"/>
      <c r="C34" s="390"/>
      <c r="D34" s="44"/>
      <c r="E34" s="44"/>
      <c r="F34" s="2"/>
      <c r="G34" s="2"/>
      <c r="H34" s="44"/>
      <c r="I34" s="88"/>
      <c r="J34" s="148"/>
      <c r="K34" s="44"/>
      <c r="L34" s="2"/>
      <c r="M34" s="2"/>
      <c r="N34" s="2"/>
      <c r="O34" s="2"/>
      <c r="P34" s="2"/>
      <c r="Q34" s="44"/>
      <c r="R34" s="2"/>
      <c r="S34" s="2"/>
      <c r="T34" s="79"/>
      <c r="U34" s="2"/>
      <c r="V34" s="391"/>
      <c r="W34" s="80">
        <f>Y29*2+Y30*7+Y31*1+Y32*0+Y33*0+Y34*8</f>
        <v>28.000000000000004</v>
      </c>
      <c r="X34" s="74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2"/>
    </row>
    <row r="35" spans="2:33" ht="27.9" customHeight="1" x14ac:dyDescent="0.3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391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0"/>
    </row>
    <row r="36" spans="2:33" ht="27.9" customHeight="1" x14ac:dyDescent="0.4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399"/>
      <c r="W36" s="81">
        <f>W30*4+W34*4+W32*9</f>
        <v>745.5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3"/>
    </row>
    <row r="37" spans="2:33" s="35" customFormat="1" ht="27.9" customHeight="1" x14ac:dyDescent="0.4">
      <c r="B37" s="30">
        <v>2</v>
      </c>
      <c r="C37" s="390"/>
      <c r="D37" s="31" t="str">
        <f>'114.2月菜單'!R21</f>
        <v>夏威夷拌飯</v>
      </c>
      <c r="E37" s="31" t="s">
        <v>17</v>
      </c>
      <c r="F37" s="31"/>
      <c r="G37" s="31" t="str">
        <f>'114.2月菜單'!R22</f>
        <v>吮指雞腿(炸)</v>
      </c>
      <c r="H37" s="31" t="s">
        <v>125</v>
      </c>
      <c r="I37" s="31"/>
      <c r="J37" s="31" t="str">
        <f>'114.2月菜單'!R23</f>
        <v>誠實豆沙包(冷)</v>
      </c>
      <c r="K37" s="31" t="s">
        <v>15</v>
      </c>
      <c r="L37" s="31"/>
      <c r="M37" s="31" t="str">
        <f>'114.2月菜單'!R24</f>
        <v>海陸高麗菜(海)</v>
      </c>
      <c r="N37" s="31" t="s">
        <v>69</v>
      </c>
      <c r="O37" s="31"/>
      <c r="P37" s="31" t="str">
        <f>'114.2月菜單'!R25</f>
        <v>深色蔬菜</v>
      </c>
      <c r="Q37" s="31" t="s">
        <v>70</v>
      </c>
      <c r="R37" s="31"/>
      <c r="S37" s="31" t="str">
        <f>'114.2月菜單'!R26</f>
        <v>金針菇蛋花湯</v>
      </c>
      <c r="T37" s="31" t="s">
        <v>17</v>
      </c>
      <c r="U37" s="31"/>
      <c r="V37" s="398"/>
      <c r="W37" s="160" t="s">
        <v>99</v>
      </c>
      <c r="X37" s="33" t="s">
        <v>19</v>
      </c>
      <c r="Y37" s="34">
        <v>5.5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0"/>
    </row>
    <row r="38" spans="2:33" ht="27.9" customHeight="1" x14ac:dyDescent="0.4">
      <c r="B38" s="36" t="s">
        <v>8</v>
      </c>
      <c r="C38" s="390"/>
      <c r="D38" s="2" t="s">
        <v>24</v>
      </c>
      <c r="E38" s="2"/>
      <c r="F38" s="2">
        <v>100</v>
      </c>
      <c r="G38" s="410" t="s">
        <v>199</v>
      </c>
      <c r="H38" s="411"/>
      <c r="I38" s="2">
        <v>60</v>
      </c>
      <c r="J38" s="2" t="s">
        <v>198</v>
      </c>
      <c r="K38" s="2" t="s">
        <v>74</v>
      </c>
      <c r="L38" s="2">
        <v>30</v>
      </c>
      <c r="M38" s="412" t="s">
        <v>50</v>
      </c>
      <c r="N38" s="413"/>
      <c r="O38" s="85">
        <v>10</v>
      </c>
      <c r="P38" s="2" t="s">
        <v>68</v>
      </c>
      <c r="Q38" s="2"/>
      <c r="R38" s="2">
        <v>100</v>
      </c>
      <c r="S38" s="2" t="s">
        <v>200</v>
      </c>
      <c r="T38" s="2"/>
      <c r="U38" s="2">
        <v>30</v>
      </c>
      <c r="V38" s="391"/>
      <c r="W38" s="161">
        <f>Y37*15+Y38*0+Y39*5+Y40*0+Y41*15+Y42*12+15</f>
        <v>107</v>
      </c>
      <c r="X38" s="37" t="s">
        <v>25</v>
      </c>
      <c r="Y38" s="38">
        <v>2.2000000000000002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2"/>
    </row>
    <row r="39" spans="2:33" ht="27.9" customHeight="1" x14ac:dyDescent="0.4">
      <c r="B39" s="36">
        <v>21</v>
      </c>
      <c r="C39" s="390"/>
      <c r="D39" s="396" t="s">
        <v>50</v>
      </c>
      <c r="E39" s="397"/>
      <c r="F39" s="2">
        <v>5</v>
      </c>
      <c r="G39" s="2"/>
      <c r="H39" s="2"/>
      <c r="I39" s="2"/>
      <c r="J39" s="2"/>
      <c r="K39" s="2"/>
      <c r="L39" s="2"/>
      <c r="M39" s="85" t="s">
        <v>173</v>
      </c>
      <c r="N39" s="85" t="s">
        <v>252</v>
      </c>
      <c r="O39" s="85">
        <v>10</v>
      </c>
      <c r="P39" s="2"/>
      <c r="Q39" s="2"/>
      <c r="R39" s="2"/>
      <c r="S39" s="2" t="s">
        <v>190</v>
      </c>
      <c r="T39" s="2"/>
      <c r="U39" s="2">
        <v>5</v>
      </c>
      <c r="V39" s="391"/>
      <c r="W39" s="162" t="s">
        <v>100</v>
      </c>
      <c r="X39" s="40" t="s">
        <v>27</v>
      </c>
      <c r="Y39" s="38">
        <v>1.9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0"/>
    </row>
    <row r="40" spans="2:33" ht="27.9" customHeight="1" x14ac:dyDescent="0.4">
      <c r="B40" s="36" t="s">
        <v>10</v>
      </c>
      <c r="C40" s="390"/>
      <c r="D40" s="2" t="s">
        <v>78</v>
      </c>
      <c r="E40" s="44"/>
      <c r="F40" s="2">
        <v>5</v>
      </c>
      <c r="G40" s="2"/>
      <c r="H40" s="44"/>
      <c r="I40" s="2"/>
      <c r="J40" s="2"/>
      <c r="K40" s="79"/>
      <c r="L40" s="2"/>
      <c r="M40" s="85" t="s">
        <v>86</v>
      </c>
      <c r="N40" s="85"/>
      <c r="O40" s="85">
        <v>40</v>
      </c>
      <c r="P40" s="2"/>
      <c r="Q40" s="2"/>
      <c r="R40" s="2"/>
      <c r="S40" s="143" t="s">
        <v>76</v>
      </c>
      <c r="T40" s="2"/>
      <c r="U40" s="149">
        <v>1</v>
      </c>
      <c r="V40" s="391"/>
      <c r="W40" s="161">
        <f>Y37*0+Y38*5+Y39*0+Y40*5+Y41*0+Y42*4</f>
        <v>23.5</v>
      </c>
      <c r="X40" s="40" t="s">
        <v>30</v>
      </c>
      <c r="Y40" s="38">
        <v>2.5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2"/>
    </row>
    <row r="41" spans="2:33" ht="27.9" customHeight="1" x14ac:dyDescent="0.3">
      <c r="B41" s="400" t="s">
        <v>66</v>
      </c>
      <c r="C41" s="390"/>
      <c r="D41" s="2" t="s">
        <v>85</v>
      </c>
      <c r="E41" s="79"/>
      <c r="F41" s="2">
        <v>1</v>
      </c>
      <c r="G41" s="2"/>
      <c r="H41" s="2"/>
      <c r="I41" s="2"/>
      <c r="J41" s="2"/>
      <c r="K41" s="44"/>
      <c r="L41" s="2"/>
      <c r="M41" s="85" t="s">
        <v>256</v>
      </c>
      <c r="N41" s="85"/>
      <c r="O41" s="85">
        <v>1</v>
      </c>
      <c r="P41" s="2"/>
      <c r="Q41" s="2"/>
      <c r="R41" s="2"/>
      <c r="S41" s="2" t="s">
        <v>255</v>
      </c>
      <c r="T41" s="44"/>
      <c r="U41" s="2">
        <v>1</v>
      </c>
      <c r="V41" s="391"/>
      <c r="W41" s="162" t="s">
        <v>101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0"/>
    </row>
    <row r="42" spans="2:33" ht="27.9" customHeight="1" x14ac:dyDescent="0.4">
      <c r="B42" s="400"/>
      <c r="C42" s="390"/>
      <c r="D42" s="2" t="s">
        <v>111</v>
      </c>
      <c r="E42" s="2"/>
      <c r="F42" s="2">
        <v>10</v>
      </c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391"/>
      <c r="W42" s="161">
        <f>Y37*2+Y38*7+Y39*1+Y40*0+Y41*0+Y42*8</f>
        <v>28.3</v>
      </c>
      <c r="X42" s="74" t="s">
        <v>42</v>
      </c>
      <c r="Y42" s="45">
        <v>0</v>
      </c>
      <c r="Z42" s="14"/>
      <c r="AA42" s="15" t="s">
        <v>35</v>
      </c>
      <c r="AE42" s="15">
        <f>AB42*15</f>
        <v>0</v>
      </c>
      <c r="AG42" s="82"/>
    </row>
    <row r="43" spans="2:33" ht="27.9" customHeight="1" x14ac:dyDescent="0.3">
      <c r="B43" s="46" t="s">
        <v>36</v>
      </c>
      <c r="C43" s="47"/>
      <c r="D43" s="79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391"/>
      <c r="W43" s="162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0"/>
    </row>
    <row r="44" spans="2:33" ht="27.9" customHeight="1" thickBot="1" x14ac:dyDescent="0.45">
      <c r="B44" s="97"/>
      <c r="C44" s="50"/>
      <c r="D44" s="65"/>
      <c r="E44" s="65"/>
      <c r="F44" s="66"/>
      <c r="G44" s="66"/>
      <c r="H44" s="65"/>
      <c r="I44" s="66"/>
      <c r="J44" s="66"/>
      <c r="K44" s="65"/>
      <c r="L44" s="66"/>
      <c r="M44" s="66"/>
      <c r="N44" s="65"/>
      <c r="O44" s="66"/>
      <c r="P44" s="66"/>
      <c r="Q44" s="65"/>
      <c r="R44" s="66"/>
      <c r="S44" s="66"/>
      <c r="T44" s="65"/>
      <c r="U44" s="66"/>
      <c r="V44" s="399"/>
      <c r="W44" s="163">
        <f>W38*4+W42*4+W40*9</f>
        <v>752.7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3"/>
    </row>
    <row r="45" spans="2:33" s="60" customFormat="1" ht="21.75" customHeight="1" x14ac:dyDescent="0.4">
      <c r="B45" s="16"/>
      <c r="C45" s="15"/>
      <c r="D45" s="15"/>
      <c r="E45" s="156"/>
      <c r="F45" s="15"/>
      <c r="G45" s="15"/>
      <c r="H45" s="67"/>
      <c r="I45" s="15"/>
      <c r="J45" s="407"/>
      <c r="K45" s="407"/>
      <c r="L45" s="407"/>
      <c r="M45" s="407"/>
      <c r="N45" s="407"/>
      <c r="O45" s="407"/>
      <c r="P45" s="407"/>
      <c r="Q45" s="407"/>
      <c r="R45" s="407"/>
      <c r="S45" s="407"/>
      <c r="T45" s="407"/>
      <c r="U45" s="407"/>
      <c r="V45" s="407"/>
      <c r="W45" s="407"/>
      <c r="X45" s="407"/>
      <c r="Y45" s="407"/>
      <c r="Z45" s="68"/>
      <c r="AB45" s="55"/>
    </row>
    <row r="46" spans="2:33" x14ac:dyDescent="0.3">
      <c r="B46" s="55"/>
      <c r="C46" s="60"/>
      <c r="D46" s="408"/>
      <c r="E46" s="408"/>
      <c r="F46" s="409"/>
      <c r="G46" s="409"/>
      <c r="H46" s="69"/>
      <c r="Q46" s="69"/>
      <c r="T46" s="69"/>
    </row>
  </sheetData>
  <mergeCells count="31">
    <mergeCell ref="J23:K23"/>
    <mergeCell ref="C13:C18"/>
    <mergeCell ref="V13:V20"/>
    <mergeCell ref="C21:C26"/>
    <mergeCell ref="V21:V28"/>
    <mergeCell ref="G14:H14"/>
    <mergeCell ref="S15:T15"/>
    <mergeCell ref="B17:B18"/>
    <mergeCell ref="B1:Y1"/>
    <mergeCell ref="B2:G2"/>
    <mergeCell ref="C5:C10"/>
    <mergeCell ref="V5:V12"/>
    <mergeCell ref="B9:B10"/>
    <mergeCell ref="F3:L3"/>
    <mergeCell ref="G6:H6"/>
    <mergeCell ref="M9:N9"/>
    <mergeCell ref="S17:T17"/>
    <mergeCell ref="B25:B26"/>
    <mergeCell ref="C29:C34"/>
    <mergeCell ref="V29:V36"/>
    <mergeCell ref="B33:B34"/>
    <mergeCell ref="J31:K31"/>
    <mergeCell ref="M33:N33"/>
    <mergeCell ref="C37:C42"/>
    <mergeCell ref="V37:V44"/>
    <mergeCell ref="B41:B42"/>
    <mergeCell ref="J45:Y45"/>
    <mergeCell ref="D46:G46"/>
    <mergeCell ref="G38:H38"/>
    <mergeCell ref="D39:E39"/>
    <mergeCell ref="M38:N38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G46"/>
  <sheetViews>
    <sheetView topLeftCell="A13" zoomScale="70" zoomScaleNormal="70" workbookViewId="0">
      <selection activeCell="R23" sqref="R23:U23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67" customWidth="1"/>
    <col min="6" max="6" width="9.6640625" style="15" customWidth="1"/>
    <col min="7" max="7" width="18.6640625" style="15" customWidth="1"/>
    <col min="8" max="8" width="5.6640625" style="67" customWidth="1"/>
    <col min="9" max="9" width="9.6640625" style="15" customWidth="1"/>
    <col min="10" max="10" width="18.6640625" style="15" customWidth="1"/>
    <col min="11" max="11" width="5.6640625" style="67" customWidth="1"/>
    <col min="12" max="12" width="9.6640625" style="15" customWidth="1"/>
    <col min="13" max="13" width="18.6640625" style="15" customWidth="1"/>
    <col min="14" max="14" width="5.6640625" style="67" customWidth="1"/>
    <col min="15" max="15" width="9.6640625" style="15" customWidth="1"/>
    <col min="16" max="16" width="18.6640625" style="15" customWidth="1"/>
    <col min="17" max="17" width="5.6640625" style="67" customWidth="1"/>
    <col min="18" max="18" width="9.6640625" style="15" customWidth="1"/>
    <col min="19" max="19" width="18.6640625" style="15" customWidth="1"/>
    <col min="20" max="20" width="5.6640625" style="67" customWidth="1"/>
    <col min="21" max="21" width="9.6640625" style="15" customWidth="1"/>
    <col min="22" max="22" width="5.21875" style="15" customWidth="1"/>
    <col min="23" max="23" width="11.77734375" style="70" customWidth="1"/>
    <col min="24" max="24" width="11.21875" style="71" customWidth="1"/>
    <col min="25" max="25" width="6.6640625" style="72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403" t="s">
        <v>289</v>
      </c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3"/>
      <c r="AB1" s="5"/>
    </row>
    <row r="2" spans="2:33" s="4" customFormat="1" ht="13.5" customHeight="1" x14ac:dyDescent="0.6">
      <c r="B2" s="404"/>
      <c r="C2" s="405"/>
      <c r="D2" s="405"/>
      <c r="E2" s="405"/>
      <c r="F2" s="405"/>
      <c r="G2" s="405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5">
      <c r="B3" s="75" t="s">
        <v>43</v>
      </c>
      <c r="C3" s="9"/>
      <c r="D3" s="10"/>
      <c r="E3" s="10"/>
      <c r="F3" s="406" t="s">
        <v>80</v>
      </c>
      <c r="G3" s="406"/>
      <c r="H3" s="406"/>
      <c r="I3" s="406"/>
      <c r="J3" s="406"/>
      <c r="K3" s="406"/>
      <c r="L3" s="406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77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2</v>
      </c>
      <c r="C5" s="390"/>
      <c r="D5" s="31" t="str">
        <f>'114.2月菜單'!B30</f>
        <v>香Q米飯</v>
      </c>
      <c r="E5" s="31" t="s">
        <v>15</v>
      </c>
      <c r="F5" s="1" t="s">
        <v>16</v>
      </c>
      <c r="G5" s="31" t="str">
        <f>'114.2月菜單'!B31</f>
        <v>瓜仔肉(醃)</v>
      </c>
      <c r="H5" s="31" t="s">
        <v>17</v>
      </c>
      <c r="I5" s="1" t="s">
        <v>16</v>
      </c>
      <c r="J5" s="31" t="str">
        <f>'114.2月菜單'!B32</f>
        <v>鹹酥雞(炸)</v>
      </c>
      <c r="K5" s="31" t="s">
        <v>73</v>
      </c>
      <c r="L5" s="1" t="s">
        <v>16</v>
      </c>
      <c r="M5" s="31" t="str">
        <f>'114.2月菜單'!B33</f>
        <v>台式炒米粉</v>
      </c>
      <c r="N5" s="31" t="s">
        <v>17</v>
      </c>
      <c r="O5" s="1" t="s">
        <v>16</v>
      </c>
      <c r="P5" s="31" t="str">
        <f>'114.2月菜單'!B34</f>
        <v>深色蔬菜</v>
      </c>
      <c r="Q5" s="31" t="s">
        <v>18</v>
      </c>
      <c r="R5" s="1" t="s">
        <v>16</v>
      </c>
      <c r="S5" s="31" t="str">
        <f>'114.2月菜單'!B35</f>
        <v>結頭菜湯</v>
      </c>
      <c r="T5" s="31" t="s">
        <v>17</v>
      </c>
      <c r="U5" s="1" t="s">
        <v>16</v>
      </c>
      <c r="V5" s="398"/>
      <c r="W5" s="32" t="s">
        <v>44</v>
      </c>
      <c r="X5" s="33" t="s">
        <v>19</v>
      </c>
      <c r="Y5" s="34">
        <v>5.5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0"/>
    </row>
    <row r="6" spans="2:33" ht="27.9" customHeight="1" x14ac:dyDescent="0.4">
      <c r="B6" s="36" t="s">
        <v>8</v>
      </c>
      <c r="C6" s="390"/>
      <c r="D6" s="2" t="s">
        <v>24</v>
      </c>
      <c r="E6" s="2"/>
      <c r="F6" s="2">
        <v>100</v>
      </c>
      <c r="G6" s="2" t="s">
        <v>50</v>
      </c>
      <c r="H6" s="2"/>
      <c r="I6" s="2">
        <v>35</v>
      </c>
      <c r="J6" s="2" t="s">
        <v>178</v>
      </c>
      <c r="K6" s="2"/>
      <c r="L6" s="2">
        <v>50</v>
      </c>
      <c r="M6" s="2" t="s">
        <v>179</v>
      </c>
      <c r="N6" s="2"/>
      <c r="O6" s="2">
        <v>8</v>
      </c>
      <c r="P6" s="2" t="s">
        <v>53</v>
      </c>
      <c r="Q6" s="2"/>
      <c r="R6" s="2">
        <v>100</v>
      </c>
      <c r="S6" s="2" t="s">
        <v>106</v>
      </c>
      <c r="T6" s="2"/>
      <c r="U6" s="2">
        <v>40</v>
      </c>
      <c r="V6" s="391"/>
      <c r="W6" s="82">
        <f>Y5*15+Y6*0+Y7*5+Y8*0+Y9*15+Y10*12+15</f>
        <v>107</v>
      </c>
      <c r="X6" s="37" t="s">
        <v>25</v>
      </c>
      <c r="Y6" s="38">
        <v>2.2000000000000002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2"/>
    </row>
    <row r="7" spans="2:33" ht="27.9" customHeight="1" x14ac:dyDescent="0.4">
      <c r="B7" s="36">
        <v>24</v>
      </c>
      <c r="C7" s="390"/>
      <c r="D7" s="2"/>
      <c r="E7" s="2"/>
      <c r="F7" s="2"/>
      <c r="G7" s="2" t="s">
        <v>185</v>
      </c>
      <c r="H7" s="2" t="s">
        <v>186</v>
      </c>
      <c r="I7" s="2">
        <v>20</v>
      </c>
      <c r="J7" s="2"/>
      <c r="K7" s="2"/>
      <c r="L7" s="2"/>
      <c r="M7" s="2" t="s">
        <v>181</v>
      </c>
      <c r="N7" s="78"/>
      <c r="O7" s="2">
        <v>1</v>
      </c>
      <c r="P7" s="2"/>
      <c r="Q7" s="2"/>
      <c r="R7" s="2"/>
      <c r="S7" s="2"/>
      <c r="T7" s="2"/>
      <c r="U7" s="2"/>
      <c r="V7" s="391"/>
      <c r="W7" s="39" t="s">
        <v>46</v>
      </c>
      <c r="X7" s="40" t="s">
        <v>27</v>
      </c>
      <c r="Y7" s="38">
        <v>1.9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0"/>
    </row>
    <row r="8" spans="2:33" ht="27.9" customHeight="1" x14ac:dyDescent="0.4">
      <c r="B8" s="36" t="s">
        <v>10</v>
      </c>
      <c r="C8" s="390"/>
      <c r="D8" s="2"/>
      <c r="E8" s="2"/>
      <c r="F8" s="2"/>
      <c r="G8" s="2" t="s">
        <v>187</v>
      </c>
      <c r="H8" s="79"/>
      <c r="I8" s="2">
        <v>1</v>
      </c>
      <c r="J8" s="2"/>
      <c r="K8" s="79"/>
      <c r="L8" s="2"/>
      <c r="M8" s="94" t="s">
        <v>182</v>
      </c>
      <c r="N8" s="91"/>
      <c r="O8" s="89">
        <v>30</v>
      </c>
      <c r="P8" s="2"/>
      <c r="Q8" s="44"/>
      <c r="R8" s="2"/>
      <c r="S8" s="2"/>
      <c r="T8" s="2"/>
      <c r="U8" s="2"/>
      <c r="V8" s="391"/>
      <c r="W8" s="80">
        <f>Y5*0+Y6*5+Y7*0+Y8*5+Y9*0+Y10*4</f>
        <v>23.5</v>
      </c>
      <c r="X8" s="40" t="s">
        <v>30</v>
      </c>
      <c r="Y8" s="38">
        <v>2.5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2"/>
    </row>
    <row r="9" spans="2:33" ht="27.9" customHeight="1" x14ac:dyDescent="0.3">
      <c r="B9" s="400" t="s">
        <v>37</v>
      </c>
      <c r="C9" s="390"/>
      <c r="D9" s="2"/>
      <c r="E9" s="2"/>
      <c r="F9" s="2"/>
      <c r="G9" s="2"/>
      <c r="H9" s="44"/>
      <c r="I9" s="2"/>
      <c r="J9" s="2"/>
      <c r="K9" s="44"/>
      <c r="L9" s="2"/>
      <c r="M9" s="56" t="s">
        <v>183</v>
      </c>
      <c r="N9" s="150"/>
      <c r="O9" s="86">
        <v>1</v>
      </c>
      <c r="P9" s="2"/>
      <c r="Q9" s="44"/>
      <c r="R9" s="2"/>
      <c r="S9" s="2"/>
      <c r="T9" s="2"/>
      <c r="U9" s="2"/>
      <c r="V9" s="391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0"/>
    </row>
    <row r="10" spans="2:33" ht="27.9" customHeight="1" x14ac:dyDescent="0.4">
      <c r="B10" s="400"/>
      <c r="C10" s="390"/>
      <c r="D10" s="2"/>
      <c r="E10" s="2"/>
      <c r="F10" s="2"/>
      <c r="G10" s="2"/>
      <c r="H10" s="44"/>
      <c r="I10" s="2"/>
      <c r="J10" s="2"/>
      <c r="K10" s="44"/>
      <c r="L10" s="2"/>
      <c r="M10" s="2" t="s">
        <v>174</v>
      </c>
      <c r="N10" s="2"/>
      <c r="O10" s="2">
        <v>15</v>
      </c>
      <c r="P10" s="2"/>
      <c r="Q10" s="44"/>
      <c r="R10" s="2"/>
      <c r="S10" s="2"/>
      <c r="T10" s="44"/>
      <c r="U10" s="2"/>
      <c r="V10" s="391"/>
      <c r="W10" s="80">
        <f>Y5*2+Y6*7+Y7*1+Y8*0+Y9*0+Y10*8</f>
        <v>28.3</v>
      </c>
      <c r="X10" s="74" t="s">
        <v>42</v>
      </c>
      <c r="Y10" s="45">
        <v>0</v>
      </c>
      <c r="Z10" s="14"/>
      <c r="AA10" s="15" t="s">
        <v>35</v>
      </c>
      <c r="AE10" s="15">
        <f>AB10*15</f>
        <v>0</v>
      </c>
      <c r="AG10" s="82"/>
    </row>
    <row r="11" spans="2:33" ht="27.9" customHeight="1" x14ac:dyDescent="0.3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 t="s">
        <v>184</v>
      </c>
      <c r="N11" s="44"/>
      <c r="O11" s="2">
        <v>5</v>
      </c>
      <c r="P11" s="2"/>
      <c r="Q11" s="44"/>
      <c r="R11" s="2"/>
      <c r="S11" s="2"/>
      <c r="T11" s="44"/>
      <c r="U11" s="2"/>
      <c r="V11" s="391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0"/>
    </row>
    <row r="12" spans="2:33" ht="27.9" customHeight="1" x14ac:dyDescent="0.4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 t="s">
        <v>172</v>
      </c>
      <c r="N12" s="44"/>
      <c r="O12" s="2">
        <v>5</v>
      </c>
      <c r="P12" s="2"/>
      <c r="Q12" s="44"/>
      <c r="R12" s="2"/>
      <c r="S12" s="2"/>
      <c r="T12" s="44"/>
      <c r="U12" s="2"/>
      <c r="V12" s="399"/>
      <c r="W12" s="81">
        <f>W6*4+W10*4+W8*9</f>
        <v>752.7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3"/>
    </row>
    <row r="13" spans="2:33" s="35" customFormat="1" ht="27.9" customHeight="1" x14ac:dyDescent="0.4">
      <c r="B13" s="30">
        <v>2</v>
      </c>
      <c r="C13" s="390"/>
      <c r="D13" s="31" t="str">
        <f>'114.2月菜單'!F30</f>
        <v>糙米飯</v>
      </c>
      <c r="E13" s="31" t="s">
        <v>15</v>
      </c>
      <c r="F13" s="31"/>
      <c r="G13" s="31" t="str">
        <f>'114.2月菜單'!F31</f>
        <v>北京甜麵鴨(冷)</v>
      </c>
      <c r="H13" s="31" t="s">
        <v>17</v>
      </c>
      <c r="I13" s="31"/>
      <c r="J13" s="31" t="str">
        <f>'114.2月菜單'!F32</f>
        <v>海苔菇菇</v>
      </c>
      <c r="K13" s="31" t="s">
        <v>65</v>
      </c>
      <c r="L13" s="31"/>
      <c r="M13" s="31" t="str">
        <f>'114.2月菜單'!F33</f>
        <v>洋蔥炒蛋</v>
      </c>
      <c r="N13" s="31" t="s">
        <v>17</v>
      </c>
      <c r="O13" s="31"/>
      <c r="P13" s="31" t="str">
        <f>'114.2月菜單'!F34</f>
        <v>淺色蔬菜</v>
      </c>
      <c r="Q13" s="31" t="s">
        <v>18</v>
      </c>
      <c r="R13" s="31"/>
      <c r="S13" s="31" t="str">
        <f>'114.2月菜單'!F35</f>
        <v>鮮蔬肉絲湯</v>
      </c>
      <c r="T13" s="31" t="s">
        <v>17</v>
      </c>
      <c r="U13" s="31"/>
      <c r="V13" s="398"/>
      <c r="W13" s="32" t="s">
        <v>44</v>
      </c>
      <c r="X13" s="33" t="s">
        <v>19</v>
      </c>
      <c r="Y13" s="34">
        <v>5.6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0"/>
    </row>
    <row r="14" spans="2:33" ht="27.9" customHeight="1" x14ac:dyDescent="0.4">
      <c r="B14" s="36" t="s">
        <v>8</v>
      </c>
      <c r="C14" s="390"/>
      <c r="D14" s="2" t="s">
        <v>24</v>
      </c>
      <c r="E14" s="2"/>
      <c r="F14" s="2">
        <v>60</v>
      </c>
      <c r="G14" s="2" t="s">
        <v>175</v>
      </c>
      <c r="H14" s="2"/>
      <c r="I14" s="2">
        <v>40</v>
      </c>
      <c r="J14" s="2" t="s">
        <v>114</v>
      </c>
      <c r="K14" s="2"/>
      <c r="L14" s="2">
        <v>30</v>
      </c>
      <c r="M14" s="2" t="s">
        <v>89</v>
      </c>
      <c r="N14" s="2"/>
      <c r="O14" s="2">
        <v>30</v>
      </c>
      <c r="P14" s="2" t="s">
        <v>53</v>
      </c>
      <c r="Q14" s="2"/>
      <c r="R14" s="2">
        <v>100</v>
      </c>
      <c r="S14" s="146" t="s">
        <v>258</v>
      </c>
      <c r="T14" s="2"/>
      <c r="U14" s="149">
        <v>30</v>
      </c>
      <c r="V14" s="391"/>
      <c r="W14" s="82">
        <f>Y13*15+Y14*0+Y15*5+Y16*0+Y17*15+Y18*12+15</f>
        <v>108</v>
      </c>
      <c r="X14" s="37" t="s">
        <v>25</v>
      </c>
      <c r="Y14" s="38">
        <v>2.2000000000000002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2"/>
    </row>
    <row r="15" spans="2:33" ht="27.9" customHeight="1" x14ac:dyDescent="0.4">
      <c r="B15" s="36">
        <v>25</v>
      </c>
      <c r="C15" s="390"/>
      <c r="D15" s="2" t="s">
        <v>88</v>
      </c>
      <c r="E15" s="2"/>
      <c r="F15" s="2">
        <v>40</v>
      </c>
      <c r="G15" s="2" t="s">
        <v>176</v>
      </c>
      <c r="H15" s="2" t="s">
        <v>167</v>
      </c>
      <c r="I15" s="2">
        <v>20</v>
      </c>
      <c r="J15" s="2" t="s">
        <v>283</v>
      </c>
      <c r="K15" s="2"/>
      <c r="L15" s="2">
        <v>30</v>
      </c>
      <c r="M15" s="2" t="s">
        <v>78</v>
      </c>
      <c r="N15" s="2"/>
      <c r="O15" s="2">
        <v>30</v>
      </c>
      <c r="P15" s="2"/>
      <c r="Q15" s="2"/>
      <c r="R15" s="2"/>
      <c r="S15" s="393" t="s">
        <v>84</v>
      </c>
      <c r="T15" s="394"/>
      <c r="U15" s="149">
        <v>10</v>
      </c>
      <c r="V15" s="391"/>
      <c r="W15" s="39" t="s">
        <v>46</v>
      </c>
      <c r="X15" s="40" t="s">
        <v>27</v>
      </c>
      <c r="Y15" s="38">
        <v>1.8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0"/>
    </row>
    <row r="16" spans="2:33" ht="27.9" customHeight="1" x14ac:dyDescent="0.4">
      <c r="B16" s="36" t="s">
        <v>10</v>
      </c>
      <c r="C16" s="390"/>
      <c r="D16" s="44"/>
      <c r="E16" s="44"/>
      <c r="F16" s="2"/>
      <c r="G16" s="96"/>
      <c r="H16" s="90"/>
      <c r="I16" s="86"/>
      <c r="J16" s="2" t="s">
        <v>177</v>
      </c>
      <c r="K16" s="2"/>
      <c r="L16" s="2">
        <v>1</v>
      </c>
      <c r="M16" s="2" t="s">
        <v>256</v>
      </c>
      <c r="N16" s="2"/>
      <c r="O16" s="2">
        <v>10</v>
      </c>
      <c r="P16" s="2"/>
      <c r="Q16" s="44"/>
      <c r="R16" s="2"/>
      <c r="S16" s="143" t="s">
        <v>76</v>
      </c>
      <c r="T16" s="2"/>
      <c r="U16" s="149">
        <v>1</v>
      </c>
      <c r="V16" s="391"/>
      <c r="W16" s="80">
        <f>Y13*0+Y14*5+Y15*0+Y16*5+Y17*0+Y18*4</f>
        <v>23.5</v>
      </c>
      <c r="X16" s="40" t="s">
        <v>30</v>
      </c>
      <c r="Y16" s="38">
        <v>2.5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2"/>
    </row>
    <row r="17" spans="2:33" ht="27.9" customHeight="1" x14ac:dyDescent="0.3">
      <c r="B17" s="400" t="s">
        <v>38</v>
      </c>
      <c r="C17" s="390"/>
      <c r="D17" s="44"/>
      <c r="E17" s="44"/>
      <c r="F17" s="2"/>
      <c r="G17" s="2"/>
      <c r="H17" s="44"/>
      <c r="I17" s="2"/>
      <c r="J17" s="2"/>
      <c r="K17" s="2"/>
      <c r="L17" s="2"/>
      <c r="M17" s="2"/>
      <c r="N17" s="2"/>
      <c r="O17" s="2"/>
      <c r="P17" s="2"/>
      <c r="Q17" s="44"/>
      <c r="R17" s="2"/>
      <c r="S17" s="2" t="s">
        <v>255</v>
      </c>
      <c r="T17" s="44"/>
      <c r="U17" s="2">
        <v>1</v>
      </c>
      <c r="V17" s="391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0"/>
    </row>
    <row r="18" spans="2:33" ht="27.9" customHeight="1" x14ac:dyDescent="0.4">
      <c r="B18" s="400"/>
      <c r="C18" s="390"/>
      <c r="D18" s="44"/>
      <c r="E18" s="44"/>
      <c r="F18" s="2"/>
      <c r="G18" s="2"/>
      <c r="H18" s="44"/>
      <c r="I18" s="2"/>
      <c r="J18" s="2"/>
      <c r="K18" s="2"/>
      <c r="L18" s="2"/>
      <c r="M18" s="2"/>
      <c r="N18" s="44"/>
      <c r="O18" s="2"/>
      <c r="P18" s="2"/>
      <c r="Q18" s="44"/>
      <c r="R18" s="2"/>
      <c r="S18" s="2"/>
      <c r="T18" s="92"/>
      <c r="U18" s="2"/>
      <c r="V18" s="391"/>
      <c r="W18" s="80">
        <f>Y13*2+Y14*7+Y15*1+Y16*0+Y17*0+Y18*8</f>
        <v>28.400000000000002</v>
      </c>
      <c r="X18" s="74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2"/>
    </row>
    <row r="19" spans="2:33" ht="27.9" customHeight="1" x14ac:dyDescent="0.3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3"/>
      <c r="U19" s="73"/>
      <c r="V19" s="391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0"/>
    </row>
    <row r="20" spans="2:33" ht="27.9" customHeight="1" x14ac:dyDescent="0.4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399"/>
      <c r="W20" s="81">
        <f>W14*4+W18*4+W16*9</f>
        <v>757.1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3"/>
    </row>
    <row r="21" spans="2:33" s="35" customFormat="1" ht="27.9" customHeight="1" x14ac:dyDescent="0.4">
      <c r="B21" s="30">
        <v>2</v>
      </c>
      <c r="C21" s="390"/>
      <c r="D21" s="31" t="str">
        <f>'114.2月菜單'!J30</f>
        <v>香Q米飯</v>
      </c>
      <c r="E21" s="31" t="s">
        <v>259</v>
      </c>
      <c r="F21" s="31"/>
      <c r="G21" s="31" t="str">
        <f>'114.2月菜單'!J31</f>
        <v>香酥雞腿(炸)</v>
      </c>
      <c r="H21" s="31" t="s">
        <v>73</v>
      </c>
      <c r="I21" s="31"/>
      <c r="J21" s="31" t="str">
        <f>'114.2月菜單'!J32</f>
        <v>酸菜豬血(醃)(豆)</v>
      </c>
      <c r="K21" s="31" t="s">
        <v>260</v>
      </c>
      <c r="L21" s="31"/>
      <c r="M21" s="31" t="str">
        <f>'114.2月菜單'!J33</f>
        <v>蒸餃X2(冷)</v>
      </c>
      <c r="N21" s="31" t="s">
        <v>259</v>
      </c>
      <c r="O21" s="31"/>
      <c r="P21" s="31" t="str">
        <f>'114.2月菜單'!J34</f>
        <v>深色蔬菜</v>
      </c>
      <c r="Q21" s="31" t="s">
        <v>266</v>
      </c>
      <c r="R21" s="31"/>
      <c r="S21" s="31" t="str">
        <f>'114.2月菜單'!J35</f>
        <v>蘿蔔湯</v>
      </c>
      <c r="T21" s="31" t="s">
        <v>260</v>
      </c>
      <c r="U21" s="31"/>
      <c r="V21" s="398"/>
      <c r="W21" s="32" t="s">
        <v>44</v>
      </c>
      <c r="X21" s="33" t="s">
        <v>19</v>
      </c>
      <c r="Y21" s="34">
        <v>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0"/>
    </row>
    <row r="22" spans="2:33" s="56" customFormat="1" ht="27.75" customHeight="1" x14ac:dyDescent="0.55000000000000004">
      <c r="B22" s="36" t="s">
        <v>8</v>
      </c>
      <c r="C22" s="390"/>
      <c r="D22" s="2" t="s">
        <v>171</v>
      </c>
      <c r="E22" s="2"/>
      <c r="F22" s="2">
        <v>100</v>
      </c>
      <c r="G22" s="2" t="s">
        <v>286</v>
      </c>
      <c r="H22" s="2"/>
      <c r="I22" s="88">
        <v>60</v>
      </c>
      <c r="J22" s="201" t="s">
        <v>267</v>
      </c>
      <c r="K22" s="216"/>
      <c r="L22" s="2">
        <v>20</v>
      </c>
      <c r="M22" s="2" t="s">
        <v>272</v>
      </c>
      <c r="N22" s="2" t="s">
        <v>168</v>
      </c>
      <c r="O22" s="2">
        <v>20</v>
      </c>
      <c r="P22" s="2" t="s">
        <v>169</v>
      </c>
      <c r="Q22" s="2"/>
      <c r="R22" s="2">
        <v>100</v>
      </c>
      <c r="S22" s="146" t="s">
        <v>170</v>
      </c>
      <c r="T22" s="2"/>
      <c r="U22" s="149">
        <v>40</v>
      </c>
      <c r="V22" s="391"/>
      <c r="W22" s="82">
        <f>Y21*15+Y22*0+Y23*5+Y24*0+Y25*15+Y26*12+15</f>
        <v>97.5</v>
      </c>
      <c r="X22" s="37" t="s">
        <v>25</v>
      </c>
      <c r="Y22" s="38">
        <v>2.4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2"/>
    </row>
    <row r="23" spans="2:33" s="56" customFormat="1" ht="27.9" customHeight="1" x14ac:dyDescent="0.4">
      <c r="B23" s="36">
        <v>26</v>
      </c>
      <c r="C23" s="390"/>
      <c r="D23" s="2"/>
      <c r="E23" s="2"/>
      <c r="F23" s="2"/>
      <c r="G23" s="396"/>
      <c r="H23" s="416"/>
      <c r="I23" s="94"/>
      <c r="J23" s="218" t="s">
        <v>264</v>
      </c>
      <c r="K23" s="90" t="s">
        <v>265</v>
      </c>
      <c r="L23" s="89">
        <v>10</v>
      </c>
      <c r="M23" s="2"/>
      <c r="N23" s="2"/>
      <c r="O23" s="2"/>
      <c r="P23" s="2"/>
      <c r="Q23" s="2"/>
      <c r="R23" s="2"/>
      <c r="S23" s="2"/>
      <c r="T23" s="2"/>
      <c r="U23" s="149"/>
      <c r="V23" s="391"/>
      <c r="W23" s="39" t="s">
        <v>46</v>
      </c>
      <c r="X23" s="40" t="s">
        <v>27</v>
      </c>
      <c r="Y23" s="38">
        <v>1.5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0"/>
    </row>
    <row r="24" spans="2:33" s="56" customFormat="1" ht="27.9" customHeight="1" x14ac:dyDescent="0.55000000000000004">
      <c r="B24" s="36" t="s">
        <v>10</v>
      </c>
      <c r="C24" s="390"/>
      <c r="D24" s="44"/>
      <c r="E24" s="44"/>
      <c r="F24" s="2"/>
      <c r="G24" s="96"/>
      <c r="H24" s="90"/>
      <c r="I24" s="86"/>
      <c r="J24" s="217" t="s">
        <v>263</v>
      </c>
      <c r="K24" s="90" t="s">
        <v>241</v>
      </c>
      <c r="L24" s="86">
        <v>40</v>
      </c>
      <c r="M24" s="2"/>
      <c r="N24" s="2"/>
      <c r="O24" s="2"/>
      <c r="P24" s="2"/>
      <c r="Q24" s="44"/>
      <c r="R24" s="2"/>
      <c r="S24" s="143"/>
      <c r="T24" s="2"/>
      <c r="U24" s="149"/>
      <c r="V24" s="391"/>
      <c r="W24" s="80">
        <f>Y21*0+Y22*5+Y23*0+Y24*5+Y25*0+Y26*4</f>
        <v>24.5</v>
      </c>
      <c r="X24" s="40" t="s">
        <v>30</v>
      </c>
      <c r="Y24" s="38">
        <v>2.5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2"/>
    </row>
    <row r="25" spans="2:33" s="56" customFormat="1" ht="27.9" customHeight="1" x14ac:dyDescent="0.3">
      <c r="B25" s="400" t="s">
        <v>39</v>
      </c>
      <c r="C25" s="390"/>
      <c r="D25" s="44"/>
      <c r="E25" s="44"/>
      <c r="F25" s="2"/>
      <c r="G25" s="2"/>
      <c r="H25" s="44"/>
      <c r="I25" s="88"/>
      <c r="J25" s="148"/>
      <c r="K25" s="44"/>
      <c r="L25" s="2"/>
      <c r="M25" s="2"/>
      <c r="N25" s="2"/>
      <c r="O25" s="2"/>
      <c r="P25" s="2"/>
      <c r="Q25" s="44"/>
      <c r="R25" s="2"/>
      <c r="S25" s="2"/>
      <c r="T25" s="44"/>
      <c r="U25" s="2"/>
      <c r="V25" s="391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0"/>
    </row>
    <row r="26" spans="2:33" s="56" customFormat="1" ht="27.9" customHeight="1" x14ac:dyDescent="0.55000000000000004">
      <c r="B26" s="400"/>
      <c r="C26" s="390"/>
      <c r="D26" s="44"/>
      <c r="E26" s="44"/>
      <c r="F26" s="2"/>
      <c r="G26" s="2"/>
      <c r="H26" s="44"/>
      <c r="I26" s="2"/>
      <c r="J26" s="2"/>
      <c r="K26" s="2"/>
      <c r="L26" s="2"/>
      <c r="M26" s="2"/>
      <c r="N26" s="44"/>
      <c r="O26" s="2"/>
      <c r="P26" s="2"/>
      <c r="Q26" s="44"/>
      <c r="R26" s="2"/>
      <c r="S26" s="2"/>
      <c r="T26" s="92"/>
      <c r="U26" s="2"/>
      <c r="V26" s="391"/>
      <c r="W26" s="80">
        <f>Y21*2+Y22*7+Y23*1+Y24*0+Y25*0+Y26*8</f>
        <v>28.3</v>
      </c>
      <c r="X26" s="74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2"/>
    </row>
    <row r="27" spans="2:33" s="56" customFormat="1" ht="27.9" customHeight="1" x14ac:dyDescent="0.3">
      <c r="B27" s="46" t="s">
        <v>36</v>
      </c>
      <c r="C27" s="61"/>
      <c r="D27" s="44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73"/>
      <c r="U27" s="73"/>
      <c r="V27" s="391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0"/>
    </row>
    <row r="28" spans="2:33" s="56" customFormat="1" ht="27.9" customHeight="1" thickBot="1" x14ac:dyDescent="0.6">
      <c r="B28" s="49"/>
      <c r="C28" s="62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399"/>
      <c r="W28" s="81">
        <f>W22*4+W26*4+W24*9</f>
        <v>723.7</v>
      </c>
      <c r="X28" s="52"/>
      <c r="Y28" s="53"/>
      <c r="Z28" s="54"/>
      <c r="AB28" s="63"/>
      <c r="AC28" s="64">
        <f>AC27*4/AF27</f>
        <v>0.15817029484706532</v>
      </c>
      <c r="AD28" s="64">
        <f>AD27*9/AF27</f>
        <v>0.28520253513364563</v>
      </c>
      <c r="AE28" s="64">
        <f>AE27*4/AF27</f>
        <v>0.55662717001928907</v>
      </c>
      <c r="AG28" s="83"/>
    </row>
    <row r="29" spans="2:33" s="35" customFormat="1" ht="27.9" customHeight="1" x14ac:dyDescent="0.4">
      <c r="B29" s="30">
        <v>2</v>
      </c>
      <c r="C29" s="390"/>
      <c r="D29" s="31" t="str">
        <f>'114.2月菜單'!N30</f>
        <v>地瓜飯</v>
      </c>
      <c r="E29" s="31" t="s">
        <v>60</v>
      </c>
      <c r="F29" s="31"/>
      <c r="G29" s="31" t="str">
        <f>'114.2月菜單'!N31</f>
        <v>海鮮中卷(海)</v>
      </c>
      <c r="H29" s="31" t="s">
        <v>17</v>
      </c>
      <c r="I29" s="31"/>
      <c r="J29" s="31" t="str">
        <f>'114.2月菜單'!N32</f>
        <v>麥克小雞塊(加)</v>
      </c>
      <c r="K29" s="31" t="s">
        <v>65</v>
      </c>
      <c r="L29" s="31"/>
      <c r="M29" s="31" t="str">
        <f>'114.2月菜單'!N33</f>
        <v>壽喜肉片</v>
      </c>
      <c r="N29" s="31" t="s">
        <v>17</v>
      </c>
      <c r="O29" s="31"/>
      <c r="P29" s="31" t="str">
        <f>'114.2月菜單'!N34</f>
        <v>有機蔬菜</v>
      </c>
      <c r="Q29" s="31" t="s">
        <v>18</v>
      </c>
      <c r="R29" s="31"/>
      <c r="S29" s="31" t="str">
        <f>'114.2月菜單'!N35</f>
        <v>日式昆布湯</v>
      </c>
      <c r="T29" s="31" t="s">
        <v>17</v>
      </c>
      <c r="U29" s="31"/>
      <c r="V29" s="398"/>
      <c r="W29" s="32" t="s">
        <v>44</v>
      </c>
      <c r="X29" s="33" t="s">
        <v>19</v>
      </c>
      <c r="Y29" s="34">
        <v>5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0"/>
    </row>
    <row r="30" spans="2:33" ht="27.9" customHeight="1" x14ac:dyDescent="0.4">
      <c r="B30" s="36" t="s">
        <v>8</v>
      </c>
      <c r="C30" s="390"/>
      <c r="D30" s="2" t="s">
        <v>24</v>
      </c>
      <c r="E30" s="2"/>
      <c r="F30" s="2">
        <v>80</v>
      </c>
      <c r="G30" s="2" t="s">
        <v>254</v>
      </c>
      <c r="H30" s="2"/>
      <c r="I30" s="2">
        <v>20</v>
      </c>
      <c r="J30" s="2" t="s">
        <v>274</v>
      </c>
      <c r="K30" s="2" t="s">
        <v>275</v>
      </c>
      <c r="L30" s="2">
        <v>30</v>
      </c>
      <c r="M30" s="219" t="s">
        <v>78</v>
      </c>
      <c r="N30" s="220"/>
      <c r="O30" s="85">
        <v>30</v>
      </c>
      <c r="P30" s="2" t="s">
        <v>61</v>
      </c>
      <c r="Q30" s="2"/>
      <c r="R30" s="2">
        <v>100</v>
      </c>
      <c r="S30" s="2" t="s">
        <v>122</v>
      </c>
      <c r="T30" s="2"/>
      <c r="U30" s="2">
        <v>1</v>
      </c>
      <c r="V30" s="391"/>
      <c r="W30" s="82">
        <f>Y29*15+Y30*0+Y31*5+Y32*0+Y33*15+Y34*12+15</f>
        <v>99.5</v>
      </c>
      <c r="X30" s="37" t="s">
        <v>25</v>
      </c>
      <c r="Y30" s="38">
        <v>2.4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2"/>
    </row>
    <row r="31" spans="2:33" ht="27.9" customHeight="1" x14ac:dyDescent="0.4">
      <c r="B31" s="36">
        <v>27</v>
      </c>
      <c r="C31" s="390"/>
      <c r="D31" s="2" t="s">
        <v>64</v>
      </c>
      <c r="E31" s="2"/>
      <c r="F31" s="2">
        <v>55</v>
      </c>
      <c r="G31" s="2" t="s">
        <v>126</v>
      </c>
      <c r="H31" s="2"/>
      <c r="I31" s="2">
        <v>10</v>
      </c>
      <c r="J31" s="393"/>
      <c r="K31" s="394"/>
      <c r="L31" s="2"/>
      <c r="M31" s="85" t="s">
        <v>86</v>
      </c>
      <c r="N31" s="85"/>
      <c r="O31" s="85">
        <v>30</v>
      </c>
      <c r="P31" s="2"/>
      <c r="Q31" s="2"/>
      <c r="R31" s="2"/>
      <c r="S31" s="2" t="s">
        <v>123</v>
      </c>
      <c r="T31" s="2"/>
      <c r="U31" s="2">
        <v>5</v>
      </c>
      <c r="V31" s="391"/>
      <c r="W31" s="39" t="s">
        <v>46</v>
      </c>
      <c r="X31" s="40" t="s">
        <v>27</v>
      </c>
      <c r="Y31" s="38">
        <v>1.9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0"/>
    </row>
    <row r="32" spans="2:33" ht="27.9" customHeight="1" x14ac:dyDescent="0.4">
      <c r="B32" s="36" t="s">
        <v>10</v>
      </c>
      <c r="C32" s="390"/>
      <c r="D32" s="44"/>
      <c r="E32" s="44"/>
      <c r="F32" s="2"/>
      <c r="G32" s="2" t="s">
        <v>121</v>
      </c>
      <c r="H32" s="170" t="s">
        <v>120</v>
      </c>
      <c r="I32" s="2">
        <v>60</v>
      </c>
      <c r="J32" s="2"/>
      <c r="K32" s="2"/>
      <c r="L32" s="2"/>
      <c r="M32" s="85" t="s">
        <v>76</v>
      </c>
      <c r="N32" s="85"/>
      <c r="O32" s="85">
        <v>1</v>
      </c>
      <c r="P32" s="2"/>
      <c r="Q32" s="44"/>
      <c r="R32" s="2"/>
      <c r="S32" s="2" t="s">
        <v>82</v>
      </c>
      <c r="T32" s="2"/>
      <c r="U32" s="2">
        <v>1</v>
      </c>
      <c r="V32" s="391"/>
      <c r="W32" s="80">
        <f>Y29*0+Y30*5+Y31*0+Y32*5+Y33*0+Y34*4</f>
        <v>24.5</v>
      </c>
      <c r="X32" s="40" t="s">
        <v>30</v>
      </c>
      <c r="Y32" s="38">
        <v>2.5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2"/>
    </row>
    <row r="33" spans="2:33" ht="27.9" customHeight="1" x14ac:dyDescent="0.3">
      <c r="B33" s="400" t="s">
        <v>40</v>
      </c>
      <c r="C33" s="390"/>
      <c r="D33" s="44"/>
      <c r="E33" s="44"/>
      <c r="F33" s="2"/>
      <c r="G33" s="2" t="s">
        <v>76</v>
      </c>
      <c r="H33" s="44"/>
      <c r="I33" s="2">
        <v>3</v>
      </c>
      <c r="J33" s="2"/>
      <c r="K33" s="2"/>
      <c r="L33" s="2"/>
      <c r="M33" s="417" t="s">
        <v>270</v>
      </c>
      <c r="N33" s="418"/>
      <c r="O33" s="85">
        <v>10</v>
      </c>
      <c r="P33" s="2"/>
      <c r="Q33" s="44"/>
      <c r="R33" s="2"/>
      <c r="T33" s="93"/>
      <c r="V33" s="391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0"/>
    </row>
    <row r="34" spans="2:33" ht="27.9" customHeight="1" x14ac:dyDescent="0.4">
      <c r="B34" s="400"/>
      <c r="C34" s="390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391"/>
      <c r="W34" s="80">
        <f>Y29*2+Y30*7+Y31*1+Y32*0+Y33*0+Y34*8-0.8</f>
        <v>27.9</v>
      </c>
      <c r="X34" s="74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2"/>
    </row>
    <row r="35" spans="2:33" ht="27.9" customHeight="1" x14ac:dyDescent="0.3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391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0"/>
    </row>
    <row r="36" spans="2:33" ht="27.9" customHeight="1" x14ac:dyDescent="0.4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399"/>
      <c r="W36" s="81">
        <f>W30*4+W34*4+W32*9</f>
        <v>730.1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3"/>
    </row>
    <row r="37" spans="2:33" s="35" customFormat="1" ht="27.9" customHeight="1" x14ac:dyDescent="0.4">
      <c r="B37" s="30">
        <v>2</v>
      </c>
      <c r="C37" s="39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98"/>
      <c r="W37" s="160"/>
      <c r="X37" s="33"/>
      <c r="Y37" s="34"/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0"/>
    </row>
    <row r="38" spans="2:33" ht="27.9" customHeight="1" x14ac:dyDescent="0.4">
      <c r="B38" s="36" t="s">
        <v>8</v>
      </c>
      <c r="C38" s="390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146"/>
      <c r="T38" s="2"/>
      <c r="U38" s="149"/>
      <c r="V38" s="391"/>
      <c r="W38" s="161"/>
      <c r="X38" s="37"/>
      <c r="Y38" s="38"/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2"/>
    </row>
    <row r="39" spans="2:33" ht="27.9" customHeight="1" x14ac:dyDescent="0.4">
      <c r="B39" s="36">
        <v>28</v>
      </c>
      <c r="C39" s="390"/>
      <c r="D39" s="186" t="s">
        <v>110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155"/>
      <c r="T39" s="2"/>
      <c r="U39" s="149"/>
      <c r="V39" s="391"/>
      <c r="W39" s="162"/>
      <c r="X39" s="40"/>
      <c r="Y39" s="38"/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0"/>
    </row>
    <row r="40" spans="2:33" ht="27.9" customHeight="1" x14ac:dyDescent="0.4">
      <c r="B40" s="36" t="s">
        <v>10</v>
      </c>
      <c r="C40" s="390"/>
      <c r="D40" s="2"/>
      <c r="E40" s="2"/>
      <c r="F40" s="2"/>
      <c r="G40" s="2"/>
      <c r="H40" s="79"/>
      <c r="I40" s="2"/>
      <c r="J40" s="2"/>
      <c r="K40" s="79"/>
      <c r="L40" s="2"/>
      <c r="M40" s="169"/>
      <c r="N40" s="170"/>
      <c r="O40" s="2"/>
      <c r="P40" s="2"/>
      <c r="Q40" s="2"/>
      <c r="R40" s="2"/>
      <c r="S40" s="143"/>
      <c r="T40" s="2"/>
      <c r="U40" s="149"/>
      <c r="V40" s="391"/>
      <c r="W40" s="161"/>
      <c r="X40" s="40"/>
      <c r="Y40" s="38"/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2"/>
    </row>
    <row r="41" spans="2:33" ht="27.9" customHeight="1" x14ac:dyDescent="0.3">
      <c r="B41" s="400" t="s">
        <v>32</v>
      </c>
      <c r="C41" s="390"/>
      <c r="D41" s="79"/>
      <c r="E41" s="44"/>
      <c r="F41" s="2"/>
      <c r="G41" s="2"/>
      <c r="H41" s="2"/>
      <c r="I41" s="2"/>
      <c r="J41" s="2"/>
      <c r="K41" s="44"/>
      <c r="L41" s="2"/>
      <c r="M41" s="2"/>
      <c r="N41" s="44"/>
      <c r="O41" s="2"/>
      <c r="P41" s="2"/>
      <c r="Q41" s="2"/>
      <c r="R41" s="2"/>
      <c r="S41" s="2"/>
      <c r="T41" s="44"/>
      <c r="U41" s="2"/>
      <c r="V41" s="391"/>
      <c r="W41" s="162"/>
      <c r="X41" s="40"/>
      <c r="Y41" s="38"/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0"/>
    </row>
    <row r="42" spans="2:33" ht="27.9" customHeight="1" x14ac:dyDescent="0.4">
      <c r="B42" s="400"/>
      <c r="C42" s="390"/>
      <c r="D42" s="79"/>
      <c r="E42" s="79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391"/>
      <c r="W42" s="161"/>
      <c r="X42" s="74"/>
      <c r="Y42" s="45"/>
      <c r="Z42" s="14"/>
      <c r="AA42" s="15" t="s">
        <v>35</v>
      </c>
      <c r="AE42" s="15">
        <f>AB42*15</f>
        <v>0</v>
      </c>
      <c r="AG42" s="82"/>
    </row>
    <row r="43" spans="2:33" ht="27.9" customHeight="1" x14ac:dyDescent="0.3">
      <c r="B43" s="46" t="s">
        <v>36</v>
      </c>
      <c r="C43" s="47"/>
      <c r="D43" s="79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391"/>
      <c r="W43" s="162"/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0"/>
    </row>
    <row r="44" spans="2:33" ht="27.9" customHeight="1" thickBot="1" x14ac:dyDescent="0.45">
      <c r="B44" s="97"/>
      <c r="C44" s="50"/>
      <c r="D44" s="65"/>
      <c r="E44" s="65"/>
      <c r="F44" s="66"/>
      <c r="G44" s="66"/>
      <c r="H44" s="65"/>
      <c r="I44" s="66"/>
      <c r="J44" s="66"/>
      <c r="K44" s="65"/>
      <c r="L44" s="66"/>
      <c r="M44" s="66"/>
      <c r="N44" s="65"/>
      <c r="O44" s="66"/>
      <c r="P44" s="66"/>
      <c r="Q44" s="65"/>
      <c r="R44" s="66"/>
      <c r="S44" s="66"/>
      <c r="T44" s="65"/>
      <c r="U44" s="66"/>
      <c r="V44" s="399"/>
      <c r="W44" s="163"/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3"/>
    </row>
    <row r="45" spans="2:33" s="60" customFormat="1" ht="21.75" customHeight="1" x14ac:dyDescent="0.4">
      <c r="B45" s="16"/>
      <c r="C45" s="15"/>
      <c r="D45" s="15"/>
      <c r="E45" s="156"/>
      <c r="F45" s="15"/>
      <c r="G45" s="15"/>
      <c r="H45" s="67"/>
      <c r="I45" s="15"/>
      <c r="J45" s="407"/>
      <c r="K45" s="407"/>
      <c r="L45" s="407"/>
      <c r="M45" s="407"/>
      <c r="N45" s="407"/>
      <c r="O45" s="407"/>
      <c r="P45" s="407"/>
      <c r="Q45" s="407"/>
      <c r="R45" s="407"/>
      <c r="S45" s="407"/>
      <c r="T45" s="407"/>
      <c r="U45" s="407"/>
      <c r="V45" s="407"/>
      <c r="W45" s="407"/>
      <c r="X45" s="407"/>
      <c r="Y45" s="407"/>
      <c r="Z45" s="68"/>
      <c r="AB45" s="55"/>
    </row>
    <row r="46" spans="2:33" x14ac:dyDescent="0.3">
      <c r="B46" s="55"/>
      <c r="C46" s="60"/>
      <c r="D46" s="408"/>
      <c r="E46" s="408"/>
      <c r="F46" s="409"/>
      <c r="G46" s="409"/>
      <c r="H46" s="69"/>
      <c r="Q46" s="69"/>
      <c r="T46" s="69"/>
    </row>
  </sheetData>
  <mergeCells count="24">
    <mergeCell ref="B1:Y1"/>
    <mergeCell ref="B2:G2"/>
    <mergeCell ref="F3:L3"/>
    <mergeCell ref="C5:C10"/>
    <mergeCell ref="V5:V12"/>
    <mergeCell ref="B9:B10"/>
    <mergeCell ref="B33:B34"/>
    <mergeCell ref="C37:C42"/>
    <mergeCell ref="V37:V44"/>
    <mergeCell ref="B41:B42"/>
    <mergeCell ref="C13:C18"/>
    <mergeCell ref="V13:V20"/>
    <mergeCell ref="B17:B18"/>
    <mergeCell ref="C21:C26"/>
    <mergeCell ref="V21:V28"/>
    <mergeCell ref="B25:B26"/>
    <mergeCell ref="G23:H23"/>
    <mergeCell ref="S15:T15"/>
    <mergeCell ref="M33:N33"/>
    <mergeCell ref="J45:Y45"/>
    <mergeCell ref="D46:G46"/>
    <mergeCell ref="C29:C34"/>
    <mergeCell ref="V29:V36"/>
    <mergeCell ref="J31:K31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114.2月菜單</vt:lpstr>
      <vt:lpstr>2月第一週明細</vt:lpstr>
      <vt:lpstr>2月第二週明細</vt:lpstr>
      <vt:lpstr>2月第三週明細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20240210</cp:lastModifiedBy>
  <cp:lastPrinted>2024-12-11T00:31:36Z</cp:lastPrinted>
  <dcterms:created xsi:type="dcterms:W3CDTF">2013-10-17T10:44:48Z</dcterms:created>
  <dcterms:modified xsi:type="dcterms:W3CDTF">2024-12-11T00:31:37Z</dcterms:modified>
</cp:coreProperties>
</file>