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\"/>
    </mc:Choice>
  </mc:AlternateContent>
  <xr:revisionPtr revIDLastSave="0" documentId="13_ncr:1_{1DF230B0-E32B-499F-9DD4-E90EFEF85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月菜單" sheetId="6" r:id="rId1"/>
    <sheet name="第一週明細" sheetId="4" r:id="rId2"/>
    <sheet name="第二周明細" sheetId="5" r:id="rId3"/>
    <sheet name="第三周明細" sheetId="7" r:id="rId4"/>
    <sheet name="第肆週明細 " sheetId="10" r:id="rId5"/>
    <sheet name="第五週明細" sheetId="2" r:id="rId6"/>
  </sheets>
  <calcPr calcId="191029"/>
</workbook>
</file>

<file path=xl/calcChain.xml><?xml version="1.0" encoding="utf-8"?>
<calcChain xmlns="http://schemas.openxmlformats.org/spreadsheetml/2006/main">
  <c r="H46" i="6" l="1"/>
  <c r="H45" i="6"/>
  <c r="F46" i="6"/>
  <c r="F45" i="6"/>
  <c r="D46" i="6"/>
  <c r="D45" i="6"/>
  <c r="B46" i="6"/>
  <c r="B45" i="6"/>
  <c r="H10" i="6"/>
  <c r="H9" i="6"/>
  <c r="F10" i="6"/>
  <c r="F9" i="6"/>
  <c r="S37" i="2"/>
  <c r="P37" i="2"/>
  <c r="M37" i="2"/>
  <c r="J37" i="2"/>
  <c r="G37" i="2"/>
  <c r="D37" i="2"/>
  <c r="S29" i="2"/>
  <c r="P29" i="2"/>
  <c r="M29" i="2"/>
  <c r="J29" i="2"/>
  <c r="G29" i="2"/>
  <c r="D29" i="2"/>
  <c r="S21" i="2"/>
  <c r="P21" i="2"/>
  <c r="M21" i="2"/>
  <c r="J21" i="2"/>
  <c r="G21" i="2"/>
  <c r="D21" i="2"/>
  <c r="W12" i="4" l="1"/>
  <c r="B10" i="6" l="1"/>
  <c r="P13" i="2" l="1"/>
  <c r="S13" i="2"/>
  <c r="M13" i="2"/>
  <c r="J13" i="2"/>
  <c r="G13" i="2"/>
  <c r="D13" i="2"/>
  <c r="S5" i="2"/>
  <c r="P5" i="2"/>
  <c r="M5" i="2"/>
  <c r="J5" i="2"/>
  <c r="G5" i="2"/>
  <c r="D5" i="2"/>
  <c r="AC43" i="10"/>
  <c r="AE42" i="10"/>
  <c r="AD41" i="10"/>
  <c r="AF41" i="10" s="1"/>
  <c r="AF40" i="10"/>
  <c r="AE40" i="10"/>
  <c r="AC40" i="10"/>
  <c r="W40" i="10"/>
  <c r="W44" i="10" s="1"/>
  <c r="AF39" i="10"/>
  <c r="AD39" i="10"/>
  <c r="AC39" i="10"/>
  <c r="AF38" i="10"/>
  <c r="AE38" i="10"/>
  <c r="AE43" i="10" s="1"/>
  <c r="AC38" i="10"/>
  <c r="S37" i="10"/>
  <c r="P37" i="10"/>
  <c r="P38" i="10" s="1"/>
  <c r="M37" i="10"/>
  <c r="J37" i="10"/>
  <c r="G37" i="10"/>
  <c r="D37" i="10"/>
  <c r="AD35" i="10"/>
  <c r="AE34" i="10"/>
  <c r="AD33" i="10"/>
  <c r="AF33" i="10" s="1"/>
  <c r="AF32" i="10"/>
  <c r="AE32" i="10"/>
  <c r="AC32" i="10"/>
  <c r="AC35" i="10" s="1"/>
  <c r="W32" i="10"/>
  <c r="W36" i="10" s="1"/>
  <c r="AF31" i="10"/>
  <c r="AD31" i="10"/>
  <c r="AC31" i="10"/>
  <c r="AE30" i="10"/>
  <c r="AE35" i="10" s="1"/>
  <c r="AC30" i="10"/>
  <c r="P30" i="10"/>
  <c r="S29" i="10"/>
  <c r="P29" i="10"/>
  <c r="M29" i="10"/>
  <c r="J29" i="10"/>
  <c r="G29" i="10"/>
  <c r="D29" i="10"/>
  <c r="AC27" i="10"/>
  <c r="AE26" i="10"/>
  <c r="AD25" i="10"/>
  <c r="AF25" i="10" s="1"/>
  <c r="AF24" i="10"/>
  <c r="AE24" i="10"/>
  <c r="AC24" i="10"/>
  <c r="W24" i="10"/>
  <c r="W28" i="10" s="1"/>
  <c r="AF23" i="10"/>
  <c r="AD23" i="10"/>
  <c r="AC23" i="10"/>
  <c r="AF22" i="10"/>
  <c r="AE22" i="10"/>
  <c r="AE27" i="10" s="1"/>
  <c r="AC22" i="10"/>
  <c r="S21" i="10"/>
  <c r="P21" i="10"/>
  <c r="M21" i="10"/>
  <c r="J21" i="10"/>
  <c r="G21" i="10"/>
  <c r="D21" i="10"/>
  <c r="AD19" i="10"/>
  <c r="AC19" i="10"/>
  <c r="AE18" i="10"/>
  <c r="AF17" i="10"/>
  <c r="AD17" i="10"/>
  <c r="AE16" i="10"/>
  <c r="AF16" i="10" s="1"/>
  <c r="AC16" i="10"/>
  <c r="W16" i="10"/>
  <c r="AF15" i="10"/>
  <c r="AD15" i="10"/>
  <c r="AC15" i="10"/>
  <c r="AE14" i="10"/>
  <c r="AE19" i="10" s="1"/>
  <c r="AC14" i="10"/>
  <c r="AF14" i="10" s="1"/>
  <c r="W14" i="10"/>
  <c r="S13" i="10"/>
  <c r="P13" i="10"/>
  <c r="M13" i="10"/>
  <c r="J13" i="10"/>
  <c r="G13" i="10"/>
  <c r="D13" i="10"/>
  <c r="W12" i="10"/>
  <c r="AC11" i="10"/>
  <c r="AE10" i="10"/>
  <c r="AD9" i="10"/>
  <c r="AF9" i="10" s="1"/>
  <c r="AF8" i="10"/>
  <c r="AE8" i="10"/>
  <c r="AC8" i="10"/>
  <c r="W8" i="10"/>
  <c r="AD7" i="10"/>
  <c r="AF7" i="10" s="1"/>
  <c r="AC7" i="10"/>
  <c r="AE6" i="10"/>
  <c r="AF6" i="10" s="1"/>
  <c r="AC6" i="10"/>
  <c r="S5" i="10"/>
  <c r="P5" i="10"/>
  <c r="M5" i="10"/>
  <c r="J5" i="10"/>
  <c r="G5" i="10"/>
  <c r="D5" i="10"/>
  <c r="P22" i="4"/>
  <c r="P14" i="4"/>
  <c r="P6" i="4"/>
  <c r="W20" i="10" l="1"/>
  <c r="AF19" i="10"/>
  <c r="AC20" i="10" s="1"/>
  <c r="AD20" i="10"/>
  <c r="AF27" i="10"/>
  <c r="AC28" i="10" s="1"/>
  <c r="AF35" i="10"/>
  <c r="AE36" i="10" s="1"/>
  <c r="AD43" i="10"/>
  <c r="AD11" i="10"/>
  <c r="AE11" i="10"/>
  <c r="AD27" i="10"/>
  <c r="AF30" i="10"/>
  <c r="AD36" i="10" l="1"/>
  <c r="AE20" i="10"/>
  <c r="AE12" i="10"/>
  <c r="AF43" i="10"/>
  <c r="AD44" i="10" s="1"/>
  <c r="AC36" i="10"/>
  <c r="AD28" i="10"/>
  <c r="AE28" i="10"/>
  <c r="AF11" i="10"/>
  <c r="AC12" i="10" s="1"/>
  <c r="AC44" i="10" l="1"/>
  <c r="AE44" i="10"/>
  <c r="AD12" i="10"/>
  <c r="T10" i="6" l="1"/>
  <c r="J29" i="4" l="1"/>
  <c r="B19" i="6" l="1"/>
  <c r="R37" i="6" l="1"/>
  <c r="T37" i="6"/>
  <c r="W40" i="2"/>
  <c r="T36" i="6" s="1"/>
  <c r="W32" i="2"/>
  <c r="P36" i="6" s="1"/>
  <c r="N37" i="6"/>
  <c r="W24" i="2"/>
  <c r="W16" i="2"/>
  <c r="W8" i="2"/>
  <c r="W40" i="7"/>
  <c r="W36" i="2" l="1"/>
  <c r="N36" i="6" s="1"/>
  <c r="W12" i="2"/>
  <c r="W44" i="2"/>
  <c r="R36" i="6" s="1"/>
  <c r="W28" i="2"/>
  <c r="W20" i="2"/>
  <c r="W44" i="7" l="1"/>
  <c r="R48" i="7"/>
  <c r="O48" i="7"/>
  <c r="P37" i="6"/>
  <c r="W32" i="7"/>
  <c r="W24" i="7"/>
  <c r="W16" i="7"/>
  <c r="W8" i="7"/>
  <c r="W40" i="5"/>
  <c r="W24" i="5"/>
  <c r="W16" i="5"/>
  <c r="W14" i="5"/>
  <c r="W8" i="5"/>
  <c r="W40" i="4"/>
  <c r="T9" i="6" s="1"/>
  <c r="R10" i="6"/>
  <c r="W32" i="4"/>
  <c r="W36" i="4" s="1"/>
  <c r="W24" i="4"/>
  <c r="W16" i="4"/>
  <c r="W20" i="4" s="1"/>
  <c r="W36" i="7" l="1"/>
  <c r="W28" i="7"/>
  <c r="W28" i="5"/>
  <c r="W20" i="7"/>
  <c r="W28" i="4"/>
  <c r="W44" i="4"/>
  <c r="R9" i="6" s="1"/>
  <c r="W12" i="7"/>
  <c r="W44" i="5"/>
  <c r="W20" i="5"/>
  <c r="W12" i="5"/>
  <c r="L37" i="6" l="1"/>
  <c r="L36" i="6"/>
  <c r="J37" i="6"/>
  <c r="J36" i="6"/>
  <c r="H37" i="6"/>
  <c r="H36" i="6"/>
  <c r="F37" i="6"/>
  <c r="F36" i="6"/>
  <c r="G5" i="5" l="1"/>
  <c r="J21" i="4"/>
  <c r="D37" i="6" l="1"/>
  <c r="B37" i="6"/>
  <c r="D36" i="6"/>
  <c r="B36" i="6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S37" i="7"/>
  <c r="P37" i="7"/>
  <c r="P38" i="7" s="1"/>
  <c r="M37" i="7"/>
  <c r="J37" i="7"/>
  <c r="G37" i="7"/>
  <c r="D37" i="7"/>
  <c r="G29" i="4"/>
  <c r="S29" i="7"/>
  <c r="P29" i="7"/>
  <c r="M29" i="7"/>
  <c r="J29" i="7"/>
  <c r="G29" i="7"/>
  <c r="D29" i="7"/>
  <c r="S21" i="7"/>
  <c r="P21" i="7"/>
  <c r="M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8" i="6"/>
  <c r="P10" i="6"/>
  <c r="P9" i="6"/>
  <c r="N10" i="6"/>
  <c r="N9" i="6"/>
  <c r="L10" i="6"/>
  <c r="L9" i="6"/>
  <c r="J10" i="6"/>
  <c r="J9" i="6"/>
  <c r="S37" i="5"/>
  <c r="P37" i="5"/>
  <c r="M37" i="5"/>
  <c r="J37" i="5"/>
  <c r="G37" i="5"/>
  <c r="D37" i="5"/>
  <c r="S29" i="5"/>
  <c r="P29" i="5"/>
  <c r="M29" i="5"/>
  <c r="J29" i="5"/>
  <c r="G29" i="5"/>
  <c r="D29" i="5"/>
  <c r="S21" i="5"/>
  <c r="P21" i="5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M5" i="5"/>
  <c r="J5" i="5"/>
  <c r="D5" i="5"/>
  <c r="S37" i="4"/>
  <c r="P37" i="4"/>
  <c r="M37" i="4"/>
  <c r="J37" i="4"/>
  <c r="G37" i="4"/>
  <c r="D37" i="4"/>
  <c r="S29" i="4"/>
  <c r="P29" i="4"/>
  <c r="M29" i="4"/>
  <c r="D29" i="4"/>
  <c r="S21" i="4"/>
  <c r="P21" i="4"/>
  <c r="M21" i="4"/>
  <c r="G21" i="4"/>
  <c r="D21" i="4"/>
  <c r="S13" i="4"/>
  <c r="P13" i="4"/>
  <c r="M13" i="4"/>
  <c r="J13" i="4"/>
  <c r="G13" i="4"/>
  <c r="D13" i="4"/>
  <c r="S5" i="4"/>
  <c r="P5" i="4"/>
  <c r="M5" i="4"/>
  <c r="J5" i="4"/>
  <c r="G5" i="4"/>
  <c r="D5" i="4"/>
  <c r="AC6" i="2"/>
  <c r="AE6" i="2"/>
  <c r="AC7" i="2"/>
  <c r="AD7" i="2"/>
  <c r="AC8" i="2"/>
  <c r="AE8" i="2"/>
  <c r="AD9" i="2"/>
  <c r="AF9" i="2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E34" i="2"/>
  <c r="AC38" i="2"/>
  <c r="AE38" i="2"/>
  <c r="AC39" i="2"/>
  <c r="AD39" i="2"/>
  <c r="AC40" i="2"/>
  <c r="AE40" i="2"/>
  <c r="AD41" i="2"/>
  <c r="AF41" i="2" s="1"/>
  <c r="AE42" i="2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33" i="7"/>
  <c r="AD35" i="7"/>
  <c r="AD43" i="7" l="1"/>
  <c r="AF16" i="2"/>
  <c r="AD19" i="7"/>
  <c r="AD27" i="4"/>
  <c r="AF38" i="7"/>
  <c r="AE35" i="7"/>
  <c r="AF30" i="5"/>
  <c r="AC27" i="5"/>
  <c r="AF14" i="5"/>
  <c r="AC11" i="5"/>
  <c r="AF30" i="4"/>
  <c r="AC11" i="2"/>
  <c r="AF7" i="7"/>
  <c r="AF15" i="7"/>
  <c r="AF39" i="7"/>
  <c r="AF7" i="5"/>
  <c r="AF23" i="4"/>
  <c r="AD43" i="2"/>
  <c r="AF22" i="2"/>
  <c r="AF14" i="2"/>
  <c r="AE11" i="2"/>
  <c r="AE11" i="5"/>
  <c r="AF16" i="5"/>
  <c r="AD43" i="5"/>
  <c r="AD35" i="5"/>
  <c r="AF23" i="5"/>
  <c r="AF15" i="5"/>
  <c r="AD19" i="4"/>
  <c r="AF7" i="4"/>
  <c r="AF40" i="2"/>
  <c r="AE19" i="5"/>
  <c r="AF14" i="4"/>
  <c r="AF6" i="4"/>
  <c r="AF39" i="2"/>
  <c r="AF7" i="2"/>
  <c r="AC27" i="2"/>
  <c r="AC43" i="7"/>
  <c r="AF6" i="5"/>
  <c r="AE43" i="4"/>
  <c r="AE35" i="4"/>
  <c r="AF30" i="2"/>
  <c r="AC35" i="4"/>
  <c r="AF39" i="5"/>
  <c r="AF31" i="5"/>
  <c r="AD35" i="2"/>
  <c r="AE43" i="5"/>
  <c r="AF40" i="4"/>
  <c r="AF24" i="4"/>
  <c r="AF24" i="2"/>
  <c r="AC19" i="5"/>
  <c r="AF39" i="4"/>
  <c r="AF8" i="4"/>
  <c r="AC11" i="4"/>
  <c r="AC19" i="2"/>
  <c r="AF31" i="4"/>
  <c r="AE27" i="4"/>
  <c r="AE19" i="4"/>
  <c r="AE11" i="4"/>
  <c r="AF22" i="7"/>
  <c r="AE27" i="5"/>
  <c r="AE35" i="5"/>
  <c r="AC43" i="4"/>
  <c r="AF32" i="2"/>
  <c r="AE27" i="2"/>
  <c r="AD19" i="5"/>
  <c r="AD35" i="4"/>
  <c r="AF8" i="5"/>
  <c r="AD11" i="5"/>
  <c r="AF16" i="4"/>
  <c r="AF31" i="2"/>
  <c r="AF8" i="7"/>
  <c r="AE19" i="7"/>
  <c r="AF32" i="7"/>
  <c r="AF40" i="7"/>
  <c r="AE43" i="2"/>
  <c r="AE35" i="2"/>
  <c r="AC43" i="5"/>
  <c r="AF24" i="5"/>
  <c r="AF32" i="4"/>
  <c r="AF15" i="4"/>
  <c r="AD19" i="2"/>
  <c r="AC11" i="7"/>
  <c r="AE43" i="7"/>
  <c r="AF23" i="7"/>
  <c r="AC27" i="7"/>
  <c r="AE27" i="7"/>
  <c r="AF6" i="7"/>
  <c r="AF30" i="7"/>
  <c r="AC35" i="5"/>
  <c r="AF40" i="5"/>
  <c r="AF22" i="4"/>
  <c r="AC27" i="4"/>
  <c r="AF15" i="2"/>
  <c r="AF8" i="2"/>
  <c r="AF16" i="7"/>
  <c r="AC35" i="7"/>
  <c r="AF31" i="7"/>
  <c r="AD43" i="4"/>
  <c r="AF32" i="5"/>
  <c r="AC19" i="4"/>
  <c r="AF38" i="2"/>
  <c r="AE19" i="2"/>
  <c r="AE11" i="7"/>
  <c r="AF14" i="7"/>
  <c r="AC19" i="7"/>
  <c r="AF38" i="5"/>
  <c r="AD27" i="7"/>
  <c r="AF33" i="2"/>
  <c r="AD27" i="2"/>
  <c r="AF23" i="2"/>
  <c r="AF6" i="2"/>
  <c r="AF22" i="5"/>
  <c r="AF38" i="4"/>
  <c r="AD11" i="4"/>
  <c r="AD11" i="7"/>
  <c r="AC43" i="2"/>
  <c r="AC35" i="2"/>
  <c r="AD27" i="5"/>
  <c r="AF24" i="7"/>
  <c r="AD11" i="2"/>
  <c r="AF35" i="4" l="1"/>
  <c r="AE36" i="4" s="1"/>
  <c r="AF11" i="5"/>
  <c r="AD12" i="5" s="1"/>
  <c r="AF43" i="7"/>
  <c r="AC44" i="7" s="1"/>
  <c r="AF11" i="4"/>
  <c r="AD12" i="4" s="1"/>
  <c r="AF27" i="2"/>
  <c r="AC28" i="2" s="1"/>
  <c r="AF27" i="7"/>
  <c r="AE28" i="7" s="1"/>
  <c r="AF19" i="2"/>
  <c r="AD20" i="2" s="1"/>
  <c r="AC36" i="4"/>
  <c r="AF11" i="7"/>
  <c r="AC12" i="7" s="1"/>
  <c r="AF43" i="5"/>
  <c r="AC44" i="5" s="1"/>
  <c r="AF19" i="5"/>
  <c r="AD44" i="7"/>
  <c r="AE12" i="4"/>
  <c r="AF43" i="4"/>
  <c r="AF35" i="5"/>
  <c r="AC36" i="5" s="1"/>
  <c r="AF35" i="7"/>
  <c r="AC36" i="7" s="1"/>
  <c r="AF27" i="5"/>
  <c r="AF43" i="2"/>
  <c r="AC44" i="2" s="1"/>
  <c r="AF27" i="4"/>
  <c r="AC28" i="4"/>
  <c r="AD28" i="2"/>
  <c r="AF19" i="7"/>
  <c r="AC20" i="7" s="1"/>
  <c r="AF19" i="4"/>
  <c r="AC20" i="4"/>
  <c r="AF35" i="2"/>
  <c r="AD36" i="4"/>
  <c r="AF11" i="2"/>
  <c r="AD12" i="2" s="1"/>
  <c r="AC12" i="4" l="1"/>
  <c r="AE44" i="7"/>
  <c r="AE28" i="2"/>
  <c r="AC12" i="5"/>
  <c r="AE12" i="5"/>
  <c r="AC20" i="2"/>
  <c r="AD44" i="5"/>
  <c r="AE44" i="5"/>
  <c r="AD28" i="7"/>
  <c r="AD12" i="7"/>
  <c r="AC28" i="7"/>
  <c r="AE20" i="2"/>
  <c r="AE20" i="5"/>
  <c r="AC20" i="5"/>
  <c r="AD20" i="5"/>
  <c r="AE12" i="7"/>
  <c r="AC28" i="5"/>
  <c r="AE28" i="5"/>
  <c r="AD36" i="5"/>
  <c r="AE36" i="5"/>
  <c r="AD28" i="5"/>
  <c r="AC44" i="4"/>
  <c r="AE44" i="4"/>
  <c r="AD44" i="4"/>
  <c r="AE36" i="2"/>
  <c r="AD36" i="2"/>
  <c r="AC36" i="2"/>
  <c r="AE12" i="2"/>
  <c r="AC12" i="2"/>
  <c r="AD20" i="4"/>
  <c r="AE20" i="4"/>
  <c r="AE44" i="2"/>
  <c r="AD44" i="2"/>
  <c r="AD28" i="4"/>
  <c r="AE28" i="4"/>
  <c r="AE20" i="7"/>
  <c r="AD20" i="7"/>
  <c r="AE36" i="7"/>
  <c r="AD36" i="7"/>
  <c r="D9" i="6" l="1"/>
  <c r="D10" i="6"/>
  <c r="B9" i="6"/>
</calcChain>
</file>

<file path=xl/sharedStrings.xml><?xml version="1.0" encoding="utf-8"?>
<sst xmlns="http://schemas.openxmlformats.org/spreadsheetml/2006/main" count="1430" uniqueCount="349">
  <si>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</si>
  <si>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</si>
  <si>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</si>
  <si>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</si>
  <si>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</si>
  <si>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</si>
  <si>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</si>
  <si>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</si>
  <si>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</si>
  <si>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</si>
  <si>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</si>
  <si>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</si>
  <si>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</si>
  <si>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</si>
  <si>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</si>
  <si>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</si>
  <si>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</si>
  <si>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</si>
  <si>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</si>
  <si>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</si>
  <si>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</si>
  <si>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</si>
  <si>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</si>
  <si>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</si>
  <si>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</si>
  <si>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</si>
  <si>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</si>
  <si>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</si>
  <si>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</si>
  <si>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</si>
  <si>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</si>
  <si>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</si>
  <si>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</si>
  <si>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</si>
  <si>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</si>
  <si>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</si>
  <si>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</si>
  <si>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</si>
  <si>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</si>
  <si>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</si>
  <si>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</si>
  <si>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</si>
  <si>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</si>
  <si>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</si>
  <si>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</si>
  <si>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</si>
  <si>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</si>
  <si>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</si>
  <si>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</si>
  <si>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</si>
  <si>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烤</t>
    <phoneticPr fontId="19" type="noConversion"/>
  </si>
  <si>
    <t>854.0K</t>
  </si>
  <si>
    <t>川燙</t>
    <phoneticPr fontId="19" type="noConversion"/>
  </si>
  <si>
    <t>煮</t>
    <phoneticPr fontId="19" type="noConversion"/>
  </si>
  <si>
    <t>炸</t>
    <phoneticPr fontId="19" type="noConversion"/>
  </si>
  <si>
    <t>白米</t>
    <phoneticPr fontId="19" type="noConversion"/>
  </si>
  <si>
    <t>洋蔥</t>
    <phoneticPr fontId="19" type="noConversion"/>
  </si>
  <si>
    <t>地瓜</t>
    <phoneticPr fontId="19" type="noConversion"/>
  </si>
  <si>
    <t>紅蘿蔔</t>
    <phoneticPr fontId="19" type="noConversion"/>
  </si>
  <si>
    <t>雞蛋</t>
    <phoneticPr fontId="19" type="noConversion"/>
  </si>
  <si>
    <t>豆腐</t>
    <phoneticPr fontId="19" type="noConversion"/>
  </si>
  <si>
    <t>玉米粒</t>
    <phoneticPr fontId="19" type="noConversion"/>
  </si>
  <si>
    <t>魯</t>
    <phoneticPr fontId="19" type="noConversion"/>
  </si>
  <si>
    <t>本公司所使用豬肉、牛肉及其原料產地皆來自台灣       菜單設計者:  鄧羽婷</t>
    <phoneticPr fontId="19" type="noConversion"/>
  </si>
  <si>
    <t>燕麥飯</t>
    <phoneticPr fontId="19" type="noConversion"/>
  </si>
  <si>
    <t>胚芽飯</t>
    <phoneticPr fontId="19" type="noConversion"/>
  </si>
  <si>
    <t>地瓜飯</t>
    <phoneticPr fontId="19" type="noConversion"/>
  </si>
  <si>
    <t>胚芽米</t>
    <phoneticPr fontId="19" type="noConversion"/>
  </si>
  <si>
    <t>大白菜</t>
    <phoneticPr fontId="19" type="noConversion"/>
  </si>
  <si>
    <t>蝦米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</si>
  <si>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</si>
  <si>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</si>
  <si>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</si>
  <si>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</si>
  <si>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</si>
  <si>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</si>
  <si>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</si>
  <si>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</si>
  <si>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</si>
  <si>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海帶芽</t>
    <phoneticPr fontId="19" type="noConversion"/>
  </si>
  <si>
    <t>柴魚片</t>
    <phoneticPr fontId="19" type="noConversion"/>
  </si>
  <si>
    <t>寶島白飯</t>
    <phoneticPr fontId="19" type="noConversion"/>
  </si>
  <si>
    <t>淺色蔬菜</t>
    <phoneticPr fontId="19" type="noConversion"/>
  </si>
  <si>
    <t>深色蔬菜</t>
    <phoneticPr fontId="19" type="noConversion"/>
  </si>
  <si>
    <t>全穀飯</t>
    <phoneticPr fontId="19" type="noConversion"/>
  </si>
  <si>
    <t>高麗菜</t>
    <phoneticPr fontId="19" type="noConversion"/>
  </si>
  <si>
    <t>花椰菜</t>
    <phoneticPr fontId="19" type="noConversion"/>
  </si>
  <si>
    <t>竹筍排骨湯</t>
    <phoneticPr fontId="19" type="noConversion"/>
  </si>
  <si>
    <t>筍絲蛋花湯</t>
    <phoneticPr fontId="19" type="noConversion"/>
  </si>
  <si>
    <t>冬瓜</t>
    <phoneticPr fontId="19" type="noConversion"/>
  </si>
  <si>
    <t>板豆腐</t>
    <phoneticPr fontId="19" type="noConversion"/>
  </si>
  <si>
    <t>白蘿蔔</t>
    <phoneticPr fontId="19" type="noConversion"/>
  </si>
  <si>
    <t>海帶結</t>
    <phoneticPr fontId="19" type="noConversion"/>
  </si>
  <si>
    <t>海帶芽</t>
    <phoneticPr fontId="19" type="noConversion"/>
  </si>
  <si>
    <t>蕃茄</t>
    <phoneticPr fontId="19" type="noConversion"/>
  </si>
  <si>
    <t>柴魚片</t>
    <phoneticPr fontId="19" type="noConversion"/>
  </si>
  <si>
    <t>新鮮筍絲</t>
    <phoneticPr fontId="19" type="noConversion"/>
  </si>
  <si>
    <t>金針菇</t>
    <phoneticPr fontId="19" type="noConversion"/>
  </si>
  <si>
    <t>豆皮</t>
    <phoneticPr fontId="19" type="noConversion"/>
  </si>
  <si>
    <t>蒸</t>
    <phoneticPr fontId="19" type="noConversion"/>
  </si>
  <si>
    <t>燕麥</t>
    <phoneticPr fontId="19" type="noConversion"/>
  </si>
  <si>
    <t>煮</t>
    <phoneticPr fontId="19" type="noConversion"/>
  </si>
  <si>
    <t>生鮮豬絞肉</t>
    <phoneticPr fontId="19" type="noConversion"/>
  </si>
  <si>
    <t>炒</t>
    <phoneticPr fontId="19" type="noConversion"/>
  </si>
  <si>
    <t>川燙</t>
    <phoneticPr fontId="19" type="noConversion"/>
  </si>
  <si>
    <t>糯米</t>
    <phoneticPr fontId="19" type="noConversion"/>
  </si>
  <si>
    <t>香菇</t>
    <phoneticPr fontId="19" type="noConversion"/>
  </si>
  <si>
    <t>油蔥酥</t>
    <phoneticPr fontId="19" type="noConversion"/>
  </si>
  <si>
    <t>豆</t>
    <phoneticPr fontId="19" type="noConversion"/>
  </si>
  <si>
    <t>豆</t>
    <phoneticPr fontId="19" type="noConversion"/>
  </si>
  <si>
    <t>煮</t>
    <phoneticPr fontId="19" type="noConversion"/>
  </si>
  <si>
    <t>壽喜燒肉</t>
    <phoneticPr fontId="19" type="noConversion"/>
  </si>
  <si>
    <t>糖醋咕咾肉</t>
    <phoneticPr fontId="19" type="noConversion"/>
  </si>
  <si>
    <t>炸</t>
    <phoneticPr fontId="19" type="noConversion"/>
  </si>
  <si>
    <t>大溪黑豆干</t>
    <phoneticPr fontId="19" type="noConversion"/>
  </si>
  <si>
    <t>生鮮玉米穗</t>
    <phoneticPr fontId="19" type="noConversion"/>
  </si>
  <si>
    <t>脆瓜</t>
    <phoneticPr fontId="19" type="noConversion"/>
  </si>
  <si>
    <t>炒</t>
    <phoneticPr fontId="19" type="noConversion"/>
  </si>
  <si>
    <t>四寶肉燥(醃)</t>
    <phoneticPr fontId="19" type="noConversion"/>
  </si>
  <si>
    <t>冬粉</t>
    <phoneticPr fontId="19" type="noConversion"/>
  </si>
  <si>
    <t>味噌海芽湯(豆)</t>
    <phoneticPr fontId="19" type="noConversion"/>
  </si>
  <si>
    <t>海帶根</t>
    <phoneticPr fontId="19" type="noConversion"/>
  </si>
  <si>
    <t>彩椒</t>
    <phoneticPr fontId="19" type="noConversion"/>
  </si>
  <si>
    <t>柴香豆腐湯(豆)</t>
    <phoneticPr fontId="19" type="noConversion"/>
  </si>
  <si>
    <t>冬瓜大骨湯</t>
    <phoneticPr fontId="19" type="noConversion"/>
  </si>
  <si>
    <t>蔥燒豬排</t>
    <phoneticPr fontId="19" type="noConversion"/>
  </si>
  <si>
    <t>古早味油飯(海)</t>
    <phoneticPr fontId="19" type="noConversion"/>
  </si>
  <si>
    <t>炒</t>
    <phoneticPr fontId="19" type="noConversion"/>
  </si>
  <si>
    <t>板烤雞腿排</t>
    <phoneticPr fontId="19" type="noConversion"/>
  </si>
  <si>
    <t>玉米蛋花湯</t>
    <phoneticPr fontId="19" type="noConversion"/>
  </si>
  <si>
    <t>酸辣湯(芡)(豆)</t>
    <phoneticPr fontId="19" type="noConversion"/>
  </si>
  <si>
    <t>蕃茄蛋豆腐(豆)</t>
    <phoneticPr fontId="19" type="noConversion"/>
  </si>
  <si>
    <t>蘿蔔排骨湯</t>
    <phoneticPr fontId="19" type="noConversion"/>
  </si>
  <si>
    <t>校園滷味(豆)</t>
    <phoneticPr fontId="19" type="noConversion"/>
  </si>
  <si>
    <t>日式涮涮鍋</t>
    <phoneticPr fontId="19" type="noConversion"/>
  </si>
  <si>
    <t>麻婆豆腐(豆)</t>
    <phoneticPr fontId="19" type="noConversion"/>
  </si>
  <si>
    <t>蔥爆鹹豬肉</t>
    <phoneticPr fontId="19" type="noConversion"/>
  </si>
  <si>
    <t>黃金造型小魚(海)(加)(炸)</t>
    <phoneticPr fontId="19" type="noConversion"/>
  </si>
  <si>
    <t>台式滷味(豆)</t>
    <phoneticPr fontId="19" type="noConversion"/>
  </si>
  <si>
    <t>檸檬雞翅</t>
    <phoneticPr fontId="19" type="noConversion"/>
  </si>
  <si>
    <t>蜜汁烤豬排</t>
    <phoneticPr fontId="19" type="noConversion"/>
  </si>
  <si>
    <t>紅蘿蔔</t>
    <phoneticPr fontId="19" type="noConversion"/>
  </si>
  <si>
    <t>洋蔥</t>
    <phoneticPr fontId="19" type="noConversion"/>
  </si>
  <si>
    <t>扁蒲</t>
    <phoneticPr fontId="19" type="noConversion"/>
  </si>
  <si>
    <t>木耳</t>
    <phoneticPr fontId="19" type="noConversion"/>
  </si>
  <si>
    <t>馬鈴薯</t>
    <phoneticPr fontId="19" type="noConversion"/>
  </si>
  <si>
    <t>新鮮豬肉片</t>
    <phoneticPr fontId="19" type="noConversion"/>
  </si>
  <si>
    <t>絲瓜</t>
    <phoneticPr fontId="19" type="noConversion"/>
  </si>
  <si>
    <t>鮮竹筍</t>
    <phoneticPr fontId="19" type="noConversion"/>
  </si>
  <si>
    <t>板豆腐</t>
    <phoneticPr fontId="19" type="noConversion"/>
  </si>
  <si>
    <t>小黃瓜</t>
    <phoneticPr fontId="19" type="noConversion"/>
  </si>
  <si>
    <t>菇類</t>
    <phoneticPr fontId="19" type="noConversion"/>
  </si>
  <si>
    <t>彩椒</t>
    <phoneticPr fontId="19" type="noConversion"/>
  </si>
  <si>
    <t>泰式打拋豬(醃)</t>
    <phoneticPr fontId="19" type="noConversion"/>
  </si>
  <si>
    <t>青蔥</t>
    <phoneticPr fontId="19" type="noConversion"/>
  </si>
  <si>
    <t>蒜苗</t>
    <phoneticPr fontId="19" type="noConversion"/>
  </si>
  <si>
    <t>金針菇</t>
    <phoneticPr fontId="19" type="noConversion"/>
  </si>
  <si>
    <t>米血</t>
    <phoneticPr fontId="19" type="noConversion"/>
  </si>
  <si>
    <t>螞蟻上樹</t>
    <phoneticPr fontId="19" type="noConversion"/>
  </si>
  <si>
    <t>九層塔</t>
    <phoneticPr fontId="19" type="noConversion"/>
  </si>
  <si>
    <t>醃</t>
    <phoneticPr fontId="19" type="noConversion"/>
  </si>
  <si>
    <t>熱量：</t>
    <phoneticPr fontId="19" type="noConversion"/>
  </si>
  <si>
    <t>調理虱目魚排</t>
    <phoneticPr fontId="19" type="noConversion"/>
  </si>
  <si>
    <t>針菇肉絲湯</t>
    <phoneticPr fontId="19" type="noConversion"/>
  </si>
  <si>
    <t>海芽味噌湯(豆)</t>
    <phoneticPr fontId="19" type="noConversion"/>
  </si>
  <si>
    <t>韓式芝麻海根</t>
    <phoneticPr fontId="19" type="noConversion"/>
  </si>
  <si>
    <t>麻油鮮蔬豬肉鍋(豆)</t>
    <phoneticPr fontId="19" type="noConversion"/>
  </si>
  <si>
    <t>白芝麻</t>
    <phoneticPr fontId="19" type="noConversion"/>
  </si>
  <si>
    <t>綠豆</t>
    <phoneticPr fontId="19" type="noConversion"/>
  </si>
  <si>
    <t>泰式咕咕雞</t>
    <phoneticPr fontId="19" type="noConversion"/>
  </si>
  <si>
    <t>洋蔥</t>
    <phoneticPr fontId="19" type="noConversion"/>
  </si>
  <si>
    <t>彩椒</t>
    <phoneticPr fontId="19" type="noConversion"/>
  </si>
  <si>
    <t>4月1日(一)</t>
    <phoneticPr fontId="19" type="noConversion"/>
  </si>
  <si>
    <t>4月2日(二)</t>
    <phoneticPr fontId="19" type="noConversion"/>
  </si>
  <si>
    <t>4月3日(三)</t>
    <phoneticPr fontId="19" type="noConversion"/>
  </si>
  <si>
    <t>4月8日(一)</t>
    <phoneticPr fontId="19" type="noConversion"/>
  </si>
  <si>
    <t>4月9日(二)</t>
    <phoneticPr fontId="19" type="noConversion"/>
  </si>
  <si>
    <t>4月10日(三)</t>
    <phoneticPr fontId="19" type="noConversion"/>
  </si>
  <si>
    <t>4月11日(四)</t>
    <phoneticPr fontId="19" type="noConversion"/>
  </si>
  <si>
    <t>4月12日(五)</t>
    <phoneticPr fontId="19" type="noConversion"/>
  </si>
  <si>
    <t>4月15日(一)</t>
    <phoneticPr fontId="19" type="noConversion"/>
  </si>
  <si>
    <t>4月16日(二)</t>
    <phoneticPr fontId="19" type="noConversion"/>
  </si>
  <si>
    <t>4月17日(三)</t>
    <phoneticPr fontId="19" type="noConversion"/>
  </si>
  <si>
    <t>4月18日(四)</t>
    <phoneticPr fontId="19" type="noConversion"/>
  </si>
  <si>
    <t>4月19日(五)</t>
    <phoneticPr fontId="19" type="noConversion"/>
  </si>
  <si>
    <t>4月22日(一)</t>
    <phoneticPr fontId="19" type="noConversion"/>
  </si>
  <si>
    <t>4月23日(二)</t>
    <phoneticPr fontId="19" type="noConversion"/>
  </si>
  <si>
    <t>4月24日(三)</t>
    <phoneticPr fontId="19" type="noConversion"/>
  </si>
  <si>
    <t>4月25日(四)</t>
    <phoneticPr fontId="19" type="noConversion"/>
  </si>
  <si>
    <t>4月26日(六)</t>
    <phoneticPr fontId="19" type="noConversion"/>
  </si>
  <si>
    <t>4/29(四)</t>
    <phoneticPr fontId="19" type="noConversion"/>
  </si>
  <si>
    <t>4/30(五)</t>
    <phoneticPr fontId="19" type="noConversion"/>
  </si>
  <si>
    <t>寶島白飯</t>
    <phoneticPr fontId="19" type="noConversion"/>
  </si>
  <si>
    <t>地瓜飯</t>
    <phoneticPr fontId="19" type="noConversion"/>
  </si>
  <si>
    <t>淺色蔬菜</t>
    <phoneticPr fontId="19" type="noConversion"/>
  </si>
  <si>
    <t>深色蔬菜</t>
    <phoneticPr fontId="19" type="noConversion"/>
  </si>
  <si>
    <t>筍香蛋花湯</t>
    <phoneticPr fontId="19" type="noConversion"/>
  </si>
  <si>
    <t>豆乳雞翅(炸)</t>
    <phoneticPr fontId="19" type="noConversion"/>
  </si>
  <si>
    <t>茄汁豬排</t>
    <phoneticPr fontId="19" type="noConversion"/>
  </si>
  <si>
    <t>花瓜燒雞(醃)</t>
    <phoneticPr fontId="19" type="noConversion"/>
  </si>
  <si>
    <t>黃金QQ滷蛋</t>
    <phoneticPr fontId="19" type="noConversion"/>
  </si>
  <si>
    <t>洋蔥炒蛋</t>
    <phoneticPr fontId="19" type="noConversion"/>
  </si>
  <si>
    <t>彩繪小瓜肉片</t>
    <phoneticPr fontId="19" type="noConversion"/>
  </si>
  <si>
    <t>青花佐蜜汁翅小腿</t>
    <phoneticPr fontId="19" type="noConversion"/>
  </si>
  <si>
    <t>三杯魷魚圈(海)(豆)</t>
    <phoneticPr fontId="19" type="noConversion"/>
  </si>
  <si>
    <t>蘿蔔大骨湯</t>
    <phoneticPr fontId="19" type="noConversion"/>
  </si>
  <si>
    <t>薑絲海芽湯</t>
    <phoneticPr fontId="19" type="noConversion"/>
  </si>
  <si>
    <t>浮水魷魚燒(海)</t>
    <phoneticPr fontId="19" type="noConversion"/>
  </si>
  <si>
    <t>玉米滑蛋</t>
    <phoneticPr fontId="19" type="noConversion"/>
  </si>
  <si>
    <t>蝦香扁蒲</t>
    <phoneticPr fontId="19" type="noConversion"/>
  </si>
  <si>
    <t>BBQ烤雞排</t>
    <phoneticPr fontId="19" type="noConversion"/>
  </si>
  <si>
    <t>蜜汁洋蔥燒肉</t>
    <phoneticPr fontId="19" type="noConversion"/>
  </si>
  <si>
    <t>招牌海鮮卷(加)(炸)</t>
    <phoneticPr fontId="19" type="noConversion"/>
  </si>
  <si>
    <t>白米</t>
    <phoneticPr fontId="19" type="noConversion"/>
  </si>
  <si>
    <t>生鮮豬排</t>
    <phoneticPr fontId="19" type="noConversion"/>
  </si>
  <si>
    <t>白蘿蔔</t>
    <phoneticPr fontId="19" type="noConversion"/>
  </si>
  <si>
    <t>生鮮雞丁</t>
    <phoneticPr fontId="19" type="noConversion"/>
  </si>
  <si>
    <t>胡蘿蔔</t>
    <phoneticPr fontId="19" type="noConversion"/>
  </si>
  <si>
    <t>花瓜醬</t>
    <phoneticPr fontId="19" type="noConversion"/>
  </si>
  <si>
    <t>玉米粒</t>
    <phoneticPr fontId="19" type="noConversion"/>
  </si>
  <si>
    <t>洋蔥</t>
    <phoneticPr fontId="19" type="noConversion"/>
  </si>
  <si>
    <t>新鮮雞蛋</t>
    <phoneticPr fontId="19" type="noConversion"/>
  </si>
  <si>
    <t>馬鈴薯</t>
    <phoneticPr fontId="19" type="noConversion"/>
  </si>
  <si>
    <t>地瓜</t>
    <phoneticPr fontId="19" type="noConversion"/>
  </si>
  <si>
    <t>新鮮豬肉片</t>
    <phoneticPr fontId="19" type="noConversion"/>
  </si>
  <si>
    <t>高麗菜</t>
    <phoneticPr fontId="19" type="noConversion"/>
  </si>
  <si>
    <t>豆腐</t>
    <phoneticPr fontId="19" type="noConversion"/>
  </si>
  <si>
    <t>三色丁</t>
    <phoneticPr fontId="19" type="noConversion"/>
  </si>
  <si>
    <t>新鮮豬絞肉</t>
    <phoneticPr fontId="19" type="noConversion"/>
  </si>
  <si>
    <t>雞蛋</t>
    <phoneticPr fontId="19" type="noConversion"/>
  </si>
  <si>
    <t>產履豆奶</t>
    <phoneticPr fontId="19" type="noConversion"/>
  </si>
  <si>
    <t>薑絲</t>
    <phoneticPr fontId="19" type="noConversion"/>
  </si>
  <si>
    <t>大白菜</t>
    <phoneticPr fontId="19" type="noConversion"/>
  </si>
  <si>
    <t>水發魷魚</t>
    <phoneticPr fontId="19" type="noConversion"/>
  </si>
  <si>
    <t>鮮竹筍</t>
    <phoneticPr fontId="19" type="noConversion"/>
  </si>
  <si>
    <t>水煮蛋</t>
    <phoneticPr fontId="19" type="noConversion"/>
  </si>
  <si>
    <t>木耳</t>
    <phoneticPr fontId="19" type="noConversion"/>
  </si>
  <si>
    <t>生鮮豬肉片</t>
    <phoneticPr fontId="19" type="noConversion"/>
  </si>
  <si>
    <t>生鮮雞排</t>
    <phoneticPr fontId="19" type="noConversion"/>
  </si>
  <si>
    <t>生鮮雞蛋</t>
    <phoneticPr fontId="19" type="noConversion"/>
  </si>
  <si>
    <t>生鮮豬血</t>
    <phoneticPr fontId="19" type="noConversion"/>
  </si>
  <si>
    <t>彩椒</t>
    <phoneticPr fontId="19" type="noConversion"/>
  </si>
  <si>
    <t>新鮮雞丁</t>
    <phoneticPr fontId="19" type="noConversion"/>
  </si>
  <si>
    <t>西洋芹菜</t>
    <phoneticPr fontId="19" type="noConversion"/>
  </si>
  <si>
    <t>生鮮豬排</t>
    <phoneticPr fontId="19" type="noConversion"/>
  </si>
  <si>
    <t>青花菜</t>
    <phoneticPr fontId="19" type="noConversion"/>
  </si>
  <si>
    <t>海帶芽</t>
    <phoneticPr fontId="19" type="noConversion"/>
  </si>
  <si>
    <t>味噌</t>
    <phoneticPr fontId="19" type="noConversion"/>
  </si>
  <si>
    <t>調理雞排</t>
    <phoneticPr fontId="19" type="noConversion"/>
  </si>
  <si>
    <t>生鮮魷魚圈</t>
    <phoneticPr fontId="19" type="noConversion"/>
  </si>
  <si>
    <t>豆干</t>
    <phoneticPr fontId="19" type="noConversion"/>
  </si>
  <si>
    <t>九層塔</t>
    <phoneticPr fontId="19" type="noConversion"/>
  </si>
  <si>
    <t>生鮮豬肉丁</t>
    <phoneticPr fontId="19" type="noConversion"/>
  </si>
  <si>
    <t>生鮮豬肉絲</t>
    <phoneticPr fontId="19" type="noConversion"/>
  </si>
  <si>
    <t>生鮮豬大骨</t>
    <phoneticPr fontId="19" type="noConversion"/>
  </si>
  <si>
    <t>新鮮雞蛋</t>
    <phoneticPr fontId="19" type="noConversion"/>
  </si>
  <si>
    <t>生鮮雞丁</t>
    <phoneticPr fontId="19" type="noConversion"/>
  </si>
  <si>
    <t>豆皮</t>
    <phoneticPr fontId="19" type="noConversion"/>
  </si>
  <si>
    <t>生鮮竹筍</t>
    <phoneticPr fontId="19" type="noConversion"/>
  </si>
  <si>
    <t>蝦仁河粉(加)</t>
    <phoneticPr fontId="19" type="noConversion"/>
  </si>
  <si>
    <t>月</t>
    <phoneticPr fontId="19" type="noConversion"/>
  </si>
  <si>
    <t>生鮮虱目魚柳</t>
    <phoneticPr fontId="19" type="noConversion"/>
  </si>
  <si>
    <t>蝦皮</t>
    <phoneticPr fontId="19" type="noConversion"/>
  </si>
  <si>
    <t>生鮮雞翅</t>
    <phoneticPr fontId="19" type="noConversion"/>
  </si>
  <si>
    <t>生鮮雞腿</t>
    <phoneticPr fontId="19" type="noConversion"/>
  </si>
  <si>
    <t>生鮮豬肉</t>
    <phoneticPr fontId="19" type="noConversion"/>
  </si>
  <si>
    <t>胡蘿蔔</t>
    <phoneticPr fontId="19" type="noConversion"/>
  </si>
  <si>
    <t>生鮮魷魚圈</t>
    <phoneticPr fontId="19" type="noConversion"/>
  </si>
  <si>
    <t>新鮮雞排</t>
    <phoneticPr fontId="19" type="noConversion"/>
  </si>
  <si>
    <t>生鮮豬柳</t>
    <phoneticPr fontId="19" type="noConversion"/>
  </si>
  <si>
    <t>海鮮卷</t>
    <phoneticPr fontId="19" type="noConversion"/>
  </si>
  <si>
    <t>生鮮豬排骨</t>
    <phoneticPr fontId="19" type="noConversion"/>
  </si>
  <si>
    <t>白芝麻</t>
    <phoneticPr fontId="19" type="noConversion"/>
  </si>
  <si>
    <t>蘿蔔豚骨湯+產履豆奶</t>
    <phoneticPr fontId="19" type="noConversion"/>
  </si>
  <si>
    <t>白玉排骨湯</t>
    <phoneticPr fontId="19" type="noConversion"/>
  </si>
  <si>
    <t>玉米濃湯(芡)</t>
    <phoneticPr fontId="19" type="noConversion"/>
  </si>
  <si>
    <t>杏鮑菇</t>
    <phoneticPr fontId="19" type="noConversion"/>
  </si>
  <si>
    <t>胡蘿蔔</t>
    <phoneticPr fontId="19" type="noConversion"/>
  </si>
  <si>
    <t>蘿蔔燒肉</t>
    <phoneticPr fontId="19" type="noConversion"/>
  </si>
  <si>
    <t>生鮮翅小腿</t>
    <phoneticPr fontId="19" type="noConversion"/>
  </si>
  <si>
    <t>海</t>
    <phoneticPr fontId="19" type="noConversion"/>
  </si>
  <si>
    <t>蝦仁河粉(加)(海)</t>
    <phoneticPr fontId="19" type="noConversion"/>
  </si>
  <si>
    <t>新鮮雞翅</t>
    <phoneticPr fontId="19" type="noConversion"/>
  </si>
  <si>
    <t>員林國小 113年4月-豐成食品工廠</t>
    <phoneticPr fontId="19" type="noConversion"/>
  </si>
  <si>
    <t>4月第一週菜單明細(員林國小-豐成食品工廠)</t>
    <phoneticPr fontId="19" type="noConversion"/>
  </si>
  <si>
    <t>4月第二週菜單明細(員林國小-豐成食品工廠)</t>
    <phoneticPr fontId="19" type="noConversion"/>
  </si>
  <si>
    <t>4月第三週菜單明細(員林國小-豐成食品工廠)</t>
    <phoneticPr fontId="19" type="noConversion"/>
  </si>
  <si>
    <t>4月第四週菜單明細(員林國小-豐成食品工廠)</t>
    <phoneticPr fontId="19" type="noConversion"/>
  </si>
  <si>
    <t>4月第五週菜單明細(員林國小-豐成食品工廠)</t>
    <phoneticPr fontId="19" type="noConversion"/>
  </si>
  <si>
    <t>筍香豚骨湯</t>
    <phoneticPr fontId="19" type="noConversion"/>
  </si>
  <si>
    <t>玉米濃湯</t>
    <phoneticPr fontId="19" type="noConversion"/>
  </si>
  <si>
    <t>黃金胖胖果(加)(炸)</t>
    <phoneticPr fontId="19" type="noConversion"/>
  </si>
  <si>
    <t>摩摩喳喳</t>
    <phoneticPr fontId="19" type="noConversion"/>
  </si>
  <si>
    <t>綠豆五彩湯圓燒仙草(冷主)</t>
    <phoneticPr fontId="19" type="noConversion"/>
  </si>
  <si>
    <t>爆漿黃金魚條(加)(炸)(海)</t>
    <phoneticPr fontId="19" type="noConversion"/>
  </si>
  <si>
    <t>瑶柱絲瓜冬粉(海)</t>
    <phoneticPr fontId="19" type="noConversion"/>
  </si>
  <si>
    <t>小干貝(干瑤柱)</t>
    <phoneticPr fontId="19" type="noConversion"/>
  </si>
  <si>
    <t>調理魚條</t>
    <phoneticPr fontId="19" type="noConversion"/>
  </si>
  <si>
    <t>饅頭</t>
    <phoneticPr fontId="19" type="noConversion"/>
  </si>
  <si>
    <t>芋頭</t>
    <phoneticPr fontId="19" type="noConversion"/>
  </si>
  <si>
    <t>西谷米</t>
    <phoneticPr fontId="19" type="noConversion"/>
  </si>
  <si>
    <t>椰漿粉</t>
    <phoneticPr fontId="19" type="noConversion"/>
  </si>
  <si>
    <t>胖胖果</t>
    <phoneticPr fontId="19" type="noConversion"/>
  </si>
  <si>
    <t>麵</t>
    <phoneticPr fontId="19" type="noConversion"/>
  </si>
  <si>
    <t>洋蔥</t>
    <phoneticPr fontId="19" type="noConversion"/>
  </si>
  <si>
    <t>三色丁</t>
    <phoneticPr fontId="19" type="noConversion"/>
  </si>
  <si>
    <t>生鮮豬絞肉</t>
    <phoneticPr fontId="19" type="noConversion"/>
  </si>
  <si>
    <t>日式饅頭(冷主)</t>
    <phoneticPr fontId="19" type="noConversion"/>
  </si>
  <si>
    <t>香嫩布丁蒸蛋</t>
    <phoneticPr fontId="19" type="noConversion"/>
  </si>
  <si>
    <t>卡拉炸雞排(炸)(加)</t>
    <phoneticPr fontId="19" type="noConversion"/>
  </si>
  <si>
    <t>香滷細腐(豆)</t>
    <phoneticPr fontId="19" type="noConversion"/>
  </si>
  <si>
    <t>紅蔘炒蛋</t>
    <phoneticPr fontId="19" type="noConversion"/>
  </si>
  <si>
    <t>黃金避風塘虱目魚柳(海)(炸)</t>
    <phoneticPr fontId="19" type="noConversion"/>
  </si>
  <si>
    <t>砂鍋肉丸子</t>
    <phoneticPr fontId="19" type="noConversion"/>
  </si>
  <si>
    <t>日式和風豬肉炒麵</t>
    <phoneticPr fontId="19" type="noConversion"/>
  </si>
  <si>
    <t>仿肯德基炸雞腿(炸)</t>
    <phoneticPr fontId="19" type="noConversion"/>
  </si>
  <si>
    <t>如意水餃(冷主)</t>
    <phoneticPr fontId="19" type="noConversion"/>
  </si>
  <si>
    <t>魷魚白菜魯(海)</t>
    <phoneticPr fontId="19" type="noConversion"/>
  </si>
  <si>
    <t>玉米奶酥(加)(炸)</t>
    <phoneticPr fontId="19" type="noConversion"/>
  </si>
  <si>
    <t>新鮮豬絞肉</t>
    <phoneticPr fontId="19" type="noConversion"/>
  </si>
  <si>
    <t>玉米粒</t>
    <phoneticPr fontId="19" type="noConversion"/>
  </si>
  <si>
    <t>胡蘿蔔</t>
    <phoneticPr fontId="19" type="noConversion"/>
  </si>
  <si>
    <t>馬鈴薯</t>
    <phoneticPr fontId="19" type="noConversion"/>
  </si>
  <si>
    <t>雞蛋</t>
    <phoneticPr fontId="19" type="noConversion"/>
  </si>
  <si>
    <t>玉米奶酥(加)(炸)</t>
    <phoneticPr fontId="19" type="noConversion"/>
  </si>
  <si>
    <t>水餃</t>
    <phoneticPr fontId="19" type="noConversion"/>
  </si>
  <si>
    <t>湯圓</t>
    <phoneticPr fontId="19" type="noConversion"/>
  </si>
  <si>
    <t>燒仙草汁</t>
    <phoneticPr fontId="19" type="noConversion"/>
  </si>
  <si>
    <t>麵</t>
    <phoneticPr fontId="19" type="noConversion"/>
  </si>
  <si>
    <t>高麗菜</t>
    <phoneticPr fontId="19" type="noConversion"/>
  </si>
  <si>
    <t>木耳</t>
    <phoneticPr fontId="19" type="noConversion"/>
  </si>
  <si>
    <t>新鮮豬肉</t>
    <phoneticPr fontId="19" type="noConversion"/>
  </si>
  <si>
    <t>寶島白飯+炊蘿蔔糕(冷主)</t>
    <phoneticPr fontId="19" type="noConversion"/>
  </si>
  <si>
    <t>蘿蔔糕</t>
    <phoneticPr fontId="19" type="noConversion"/>
  </si>
  <si>
    <t>寶島白飯+黃金肉包(冷主)</t>
    <phoneticPr fontId="19" type="noConversion"/>
  </si>
  <si>
    <t>肉包</t>
    <phoneticPr fontId="19" type="noConversion"/>
  </si>
  <si>
    <t>寶島白飯+爆漿奶皇包(冷主)</t>
    <phoneticPr fontId="19" type="noConversion"/>
  </si>
  <si>
    <t>奶皇包</t>
    <phoneticPr fontId="19" type="noConversion"/>
  </si>
  <si>
    <t>寶島白飯+港式燒賣(加)</t>
    <phoneticPr fontId="19" type="noConversion"/>
  </si>
  <si>
    <t>燒賣</t>
    <phoneticPr fontId="19" type="noConversion"/>
  </si>
  <si>
    <t>極致馬鈴薯燉肉</t>
    <phoneticPr fontId="19" type="noConversion"/>
  </si>
  <si>
    <t>什錦花椰菜</t>
    <phoneticPr fontId="19" type="noConversion"/>
  </si>
  <si>
    <t>日式經典醬燒肉</t>
    <phoneticPr fontId="19" type="noConversion"/>
  </si>
  <si>
    <t>彩椒雞丁</t>
    <phoneticPr fontId="19" type="noConversion"/>
  </si>
  <si>
    <t>寶島白飯+七彩通心麵</t>
    <phoneticPr fontId="19" type="noConversion"/>
  </si>
  <si>
    <t>通心麵</t>
    <phoneticPr fontId="19" type="noConversion"/>
  </si>
  <si>
    <t>老北京淋醬麵</t>
    <phoneticPr fontId="19" type="noConversion"/>
  </si>
  <si>
    <t>蔥燒豬柳</t>
    <phoneticPr fontId="19" type="noConversion"/>
  </si>
  <si>
    <t>醬燒雞丁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</si>
</sst>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1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color rgb="FF002060"/>
      <name val="新細明體"/>
      <family val="1"/>
      <charset val="136"/>
    </font>
    <font>
      <sz val="24"/>
      <color rgb="FFFF0000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7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7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48" xfId="0" applyFont="1" applyFill="1" applyBorder="1" applyAlignment="1">
      <alignment horizontal="center" vertical="center" shrinkToFit="1"/>
    </xf>
    <xf numFmtId="0" fontId="28" fillId="24" borderId="49" xfId="0" applyFont="1" applyFill="1" applyBorder="1" applyAlignment="1">
      <alignment horizontal="center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1" xfId="0" applyFont="1" applyBorder="1" applyAlignment="1">
      <alignment horizontal="center" vertical="center"/>
    </xf>
    <xf numFmtId="0" fontId="44" fillId="0" borderId="52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3" xfId="0" applyFont="1" applyBorder="1" applyAlignment="1">
      <alignment horizontal="center" vertical="top"/>
    </xf>
    <xf numFmtId="0" fontId="45" fillId="0" borderId="51" xfId="0" applyFont="1" applyBorder="1" applyAlignment="1">
      <alignment horizontal="center" vertical="center"/>
    </xf>
    <xf numFmtId="0" fontId="45" fillId="0" borderId="52" xfId="0" applyFont="1" applyBorder="1" applyAlignment="1">
      <alignment horizontal="right"/>
    </xf>
    <xf numFmtId="0" fontId="45" fillId="0" borderId="54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top"/>
    </xf>
    <xf numFmtId="0" fontId="44" fillId="0" borderId="54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52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64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7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3" fillId="25" borderId="0" xfId="0" applyFont="1" applyFill="1" applyAlignment="1">
      <alignment vertical="center" shrinkToFit="1"/>
    </xf>
    <xf numFmtId="0" fontId="28" fillId="25" borderId="47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8" fillId="25" borderId="18" xfId="0" applyFont="1" applyFill="1" applyBorder="1" applyAlignment="1">
      <alignment horizontal="left" vertical="center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4" xfId="0" applyFont="1" applyBorder="1">
      <alignment vertical="center"/>
    </xf>
    <xf numFmtId="0" fontId="28" fillId="0" borderId="47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6" fillId="0" borderId="18" xfId="0" applyFont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46" fillId="0" borderId="18" xfId="0" applyFont="1" applyBorder="1" applyAlignment="1">
      <alignment horizontal="left" vertical="center" wrapText="1" shrinkToFit="1"/>
    </xf>
    <xf numFmtId="0" fontId="49" fillId="0" borderId="25" xfId="0" applyFont="1" applyBorder="1" applyAlignment="1">
      <alignment horizontal="left" vertical="center" shrinkToFit="1"/>
    </xf>
    <xf numFmtId="0" fontId="22" fillId="25" borderId="0" xfId="0" applyFont="1" applyFill="1" applyAlignment="1">
      <alignment horizontal="left" vertical="center" shrinkToFit="1"/>
    </xf>
    <xf numFmtId="0" fontId="22" fillId="25" borderId="0" xfId="0" applyFont="1" applyFill="1" applyAlignment="1">
      <alignment vertical="center" textRotation="180" shrinkToFit="1"/>
    </xf>
    <xf numFmtId="0" fontId="22" fillId="25" borderId="0" xfId="0" applyFont="1" applyFill="1" applyAlignment="1">
      <alignment vertical="center" shrinkToFit="1"/>
    </xf>
    <xf numFmtId="0" fontId="46" fillId="25" borderId="0" xfId="0" applyFont="1" applyFill="1">
      <alignment vertical="center"/>
    </xf>
    <xf numFmtId="0" fontId="48" fillId="0" borderId="18" xfId="0" applyFont="1" applyBorder="1" applyAlignment="1">
      <alignment horizontal="left" vertical="center" shrinkToFit="1"/>
    </xf>
    <xf numFmtId="0" fontId="39" fillId="0" borderId="0" xfId="22" applyFont="1"/>
    <xf numFmtId="0" fontId="40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9" xfId="22" applyFont="1" applyBorder="1"/>
    <xf numFmtId="0" fontId="39" fillId="0" borderId="40" xfId="22" applyFont="1" applyBorder="1"/>
    <xf numFmtId="0" fontId="40" fillId="0" borderId="41" xfId="22" applyFont="1" applyBorder="1"/>
    <xf numFmtId="0" fontId="39" fillId="0" borderId="46" xfId="22" applyFont="1" applyBorder="1"/>
    <xf numFmtId="0" fontId="39" fillId="0" borderId="56" xfId="22" applyFont="1" applyBorder="1"/>
    <xf numFmtId="0" fontId="39" fillId="0" borderId="55" xfId="22" applyFont="1" applyBorder="1"/>
    <xf numFmtId="0" fontId="22" fillId="0" borderId="26" xfId="0" applyFont="1" applyBorder="1" applyAlignment="1">
      <alignment vertical="center" shrinkToFit="1"/>
    </xf>
    <xf numFmtId="0" fontId="22" fillId="0" borderId="65" xfId="0" applyFont="1" applyBorder="1" applyAlignment="1">
      <alignment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66" xfId="0" applyFont="1" applyBorder="1" applyAlignment="1">
      <alignment vertical="center" shrinkToFit="1"/>
    </xf>
    <xf numFmtId="0" fontId="22" fillId="0" borderId="47" xfId="0" applyFont="1" applyBorder="1" applyAlignment="1">
      <alignment vertical="center" shrinkToFit="1"/>
    </xf>
    <xf numFmtId="178" fontId="40" fillId="0" borderId="58" xfId="0" applyNumberFormat="1" applyFont="1" applyBorder="1" applyAlignment="1">
      <alignment horizontal="center" vertical="center" wrapText="1"/>
    </xf>
    <xf numFmtId="178" fontId="40" fillId="0" borderId="59" xfId="0" applyNumberFormat="1" applyFont="1" applyBorder="1" applyAlignment="1">
      <alignment horizontal="center" vertical="center" wrapText="1"/>
    </xf>
    <xf numFmtId="178" fontId="40" fillId="0" borderId="60" xfId="0" applyNumberFormat="1" applyFont="1" applyBorder="1" applyAlignment="1">
      <alignment horizontal="center" vertical="center" wrapText="1"/>
    </xf>
    <xf numFmtId="0" fontId="40" fillId="0" borderId="44" xfId="22" applyFont="1" applyBorder="1" applyAlignment="1">
      <alignment horizontal="center" wrapText="1"/>
    </xf>
    <xf numFmtId="0" fontId="40" fillId="0" borderId="43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27" borderId="41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50" fillId="28" borderId="41" xfId="0" applyFont="1" applyFill="1" applyBorder="1" applyAlignment="1">
      <alignment horizontal="center" vertical="center" shrinkToFit="1"/>
    </xf>
    <xf numFmtId="0" fontId="50" fillId="28" borderId="0" xfId="0" applyFont="1" applyFill="1" applyAlignment="1">
      <alignment horizontal="center" vertical="center" shrinkToFit="1"/>
    </xf>
    <xf numFmtId="0" fontId="50" fillId="28" borderId="42" xfId="0" applyFont="1" applyFill="1" applyBorder="1" applyAlignment="1">
      <alignment horizontal="center" vertical="center" shrinkToFit="1"/>
    </xf>
    <xf numFmtId="0" fontId="41" fillId="0" borderId="44" xfId="0" applyFont="1" applyBorder="1" applyAlignment="1">
      <alignment horizontal="center" vertical="center"/>
    </xf>
    <xf numFmtId="0" fontId="40" fillId="28" borderId="41" xfId="0" applyFont="1" applyFill="1" applyBorder="1" applyAlignment="1">
      <alignment horizontal="center" vertical="center"/>
    </xf>
    <xf numFmtId="0" fontId="40" fillId="28" borderId="0" xfId="0" applyFont="1" applyFill="1" applyAlignment="1">
      <alignment horizontal="center" vertical="center"/>
    </xf>
    <xf numFmtId="0" fontId="40" fillId="28" borderId="42" xfId="0" applyFont="1" applyFill="1" applyBorder="1" applyAlignment="1">
      <alignment horizontal="center" vertical="center"/>
    </xf>
    <xf numFmtId="0" fontId="40" fillId="28" borderId="41" xfId="0" applyFont="1" applyFill="1" applyBorder="1" applyAlignment="1">
      <alignment horizontal="center" vertical="center" wrapText="1"/>
    </xf>
    <xf numFmtId="0" fontId="40" fillId="28" borderId="0" xfId="0" applyFont="1" applyFill="1" applyAlignment="1">
      <alignment horizontal="center" vertical="center" wrapText="1"/>
    </xf>
    <xf numFmtId="0" fontId="40" fillId="28" borderId="42" xfId="0" applyFont="1" applyFill="1" applyBorder="1" applyAlignment="1">
      <alignment horizontal="center" vertical="center" wrapText="1"/>
    </xf>
    <xf numFmtId="0" fontId="40" fillId="28" borderId="0" xfId="0" applyFont="1" applyFill="1" applyAlignment="1">
      <alignment horizontal="center" vertical="center" shrinkToFit="1"/>
    </xf>
    <xf numFmtId="0" fontId="40" fillId="28" borderId="42" xfId="0" applyFont="1" applyFill="1" applyBorder="1" applyAlignment="1">
      <alignment horizontal="center" vertical="center" shrinkToFit="1"/>
    </xf>
    <xf numFmtId="0" fontId="40" fillId="28" borderId="41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wrapText="1"/>
    </xf>
    <xf numFmtId="0" fontId="40" fillId="27" borderId="42" xfId="0" applyFont="1" applyFill="1" applyBorder="1" applyAlignment="1">
      <alignment horizontal="center" vertical="center" wrapText="1"/>
    </xf>
    <xf numFmtId="0" fontId="40" fillId="27" borderId="41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2" xfId="0" applyFont="1" applyFill="1" applyBorder="1" applyAlignment="1">
      <alignment horizontal="center" vertical="center"/>
    </xf>
    <xf numFmtId="0" fontId="40" fillId="0" borderId="61" xfId="0" applyFont="1" applyBorder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shrinkToFit="1"/>
    </xf>
    <xf numFmtId="0" fontId="40" fillId="0" borderId="62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63" xfId="0" applyFont="1" applyBorder="1" applyAlignment="1">
      <alignment horizontal="right" vertical="top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63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0000FF"/>
      <color rgb="FFFC10CF"/>
      <color rgb="FFFF6600"/>
      <color rgb="FFFFCCFF"/>
      <color rgb="FFFD91E8"/>
      <color rgb="FFFD6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904067</xdr:colOff>
      <xdr:row>0</xdr:row>
      <xdr:rowOff>258305</xdr:rowOff>
    </xdr:from>
    <xdr:to>
      <xdr:col>20</xdr:col>
      <xdr:colOff>1969</xdr:colOff>
      <xdr:row>1</xdr:row>
      <xdr:rowOff>90730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99" y="258305"/>
          <a:ext cx="1214349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50" zoomScaleNormal="50" workbookViewId="0">
      <selection activeCell="M26" sqref="M26:P26"/>
    </sheetView>
  </sheetViews>
  <sheetFormatPr defaultColWidth="9" defaultRowHeight="16.5" x14ac:dyDescent="0.25"/>
  <cols>
    <col min="1" max="20" width="13.875" style="202" customWidth="1"/>
    <col min="21" max="16384" width="9" style="202"/>
  </cols>
  <sheetData>
    <row r="1" spans="1:20" ht="60.75" customHeight="1" thickBot="1" x14ac:dyDescent="0.5">
      <c r="F1" s="246" t="s">
        <v>283</v>
      </c>
      <c r="G1" s="246"/>
      <c r="H1" s="246"/>
      <c r="I1" s="246"/>
      <c r="J1" s="246"/>
      <c r="K1" s="246"/>
      <c r="L1" s="246"/>
      <c r="M1" s="227" t="s">
        <v>63</v>
      </c>
      <c r="N1" s="227"/>
      <c r="O1" s="227"/>
      <c r="P1" s="227"/>
      <c r="Q1" s="227"/>
      <c r="R1" s="227"/>
      <c r="S1" s="227"/>
    </row>
    <row r="2" spans="1:20" s="203" customFormat="1" ht="20.25" customHeight="1" thickBot="1" x14ac:dyDescent="0.5">
      <c r="A2" s="224" t="s">
        <v>172</v>
      </c>
      <c r="B2" s="225"/>
      <c r="C2" s="225"/>
      <c r="D2" s="226"/>
      <c r="E2" s="224" t="s">
        <v>173</v>
      </c>
      <c r="F2" s="225"/>
      <c r="G2" s="225"/>
      <c r="H2" s="226"/>
      <c r="I2" s="224" t="s">
        <v>174</v>
      </c>
      <c r="J2" s="225"/>
      <c r="K2" s="225"/>
      <c r="L2" s="226"/>
      <c r="M2" s="224"/>
      <c r="N2" s="225"/>
      <c r="O2" s="225"/>
      <c r="P2" s="226"/>
      <c r="Q2" s="224"/>
      <c r="R2" s="225"/>
      <c r="S2" s="225"/>
      <c r="T2" s="226"/>
    </row>
    <row r="3" spans="1:20" s="203" customFormat="1" ht="27.95" customHeight="1" x14ac:dyDescent="0.45">
      <c r="A3" s="261" t="s">
        <v>332</v>
      </c>
      <c r="B3" s="262"/>
      <c r="C3" s="262"/>
      <c r="D3" s="263"/>
      <c r="E3" s="234" t="s">
        <v>193</v>
      </c>
      <c r="F3" s="235"/>
      <c r="G3" s="235"/>
      <c r="H3" s="236"/>
      <c r="I3" s="234" t="s">
        <v>192</v>
      </c>
      <c r="J3" s="235"/>
      <c r="K3" s="235"/>
      <c r="L3" s="236"/>
      <c r="M3" s="261"/>
      <c r="N3" s="262"/>
      <c r="O3" s="262"/>
      <c r="P3" s="263"/>
      <c r="Q3" s="261"/>
      <c r="R3" s="262"/>
      <c r="S3" s="262"/>
      <c r="T3" s="263"/>
    </row>
    <row r="4" spans="1:20" s="203" customFormat="1" ht="27.95" customHeight="1" x14ac:dyDescent="0.45">
      <c r="A4" s="240" t="s">
        <v>198</v>
      </c>
      <c r="B4" s="241"/>
      <c r="C4" s="241"/>
      <c r="D4" s="242"/>
      <c r="E4" s="240" t="s">
        <v>111</v>
      </c>
      <c r="F4" s="241"/>
      <c r="G4" s="241"/>
      <c r="H4" s="242"/>
      <c r="I4" s="240" t="s">
        <v>197</v>
      </c>
      <c r="J4" s="241"/>
      <c r="K4" s="241"/>
      <c r="L4" s="242"/>
      <c r="M4" s="240"/>
      <c r="N4" s="241"/>
      <c r="O4" s="241"/>
      <c r="P4" s="242"/>
      <c r="Q4" s="240"/>
      <c r="R4" s="241"/>
      <c r="S4" s="241"/>
      <c r="T4" s="242"/>
    </row>
    <row r="5" spans="1:20" s="203" customFormat="1" ht="27.95" customHeight="1" x14ac:dyDescent="0.45">
      <c r="A5" s="234" t="s">
        <v>199</v>
      </c>
      <c r="B5" s="235"/>
      <c r="C5" s="235"/>
      <c r="D5" s="236"/>
      <c r="E5" s="234" t="s">
        <v>135</v>
      </c>
      <c r="F5" s="235"/>
      <c r="G5" s="235"/>
      <c r="H5" s="236"/>
      <c r="I5" s="234" t="s">
        <v>317</v>
      </c>
      <c r="J5" s="235"/>
      <c r="K5" s="235"/>
      <c r="L5" s="236"/>
      <c r="M5" s="234"/>
      <c r="N5" s="235"/>
      <c r="O5" s="235"/>
      <c r="P5" s="236"/>
      <c r="Q5" s="234"/>
      <c r="R5" s="235"/>
      <c r="S5" s="235"/>
      <c r="T5" s="236"/>
    </row>
    <row r="6" spans="1:20" s="203" customFormat="1" ht="27.95" customHeight="1" x14ac:dyDescent="0.45">
      <c r="A6" s="231" t="s">
        <v>291</v>
      </c>
      <c r="B6" s="232"/>
      <c r="C6" s="232"/>
      <c r="D6" s="233"/>
      <c r="E6" s="234" t="s">
        <v>201</v>
      </c>
      <c r="F6" s="235"/>
      <c r="G6" s="235"/>
      <c r="H6" s="236"/>
      <c r="I6" s="234" t="s">
        <v>200</v>
      </c>
      <c r="J6" s="235"/>
      <c r="K6" s="235"/>
      <c r="L6" s="236"/>
      <c r="M6" s="234"/>
      <c r="N6" s="235"/>
      <c r="O6" s="235"/>
      <c r="P6" s="236"/>
      <c r="Q6" s="234"/>
      <c r="R6" s="235"/>
      <c r="S6" s="235"/>
      <c r="T6" s="236"/>
    </row>
    <row r="7" spans="1:20" s="203" customFormat="1" ht="27.95" customHeight="1" x14ac:dyDescent="0.45">
      <c r="A7" s="237" t="s">
        <v>83</v>
      </c>
      <c r="B7" s="238"/>
      <c r="C7" s="238"/>
      <c r="D7" s="239"/>
      <c r="E7" s="237" t="s">
        <v>194</v>
      </c>
      <c r="F7" s="238"/>
      <c r="G7" s="238"/>
      <c r="H7" s="239"/>
      <c r="I7" s="237" t="s">
        <v>195</v>
      </c>
      <c r="J7" s="238"/>
      <c r="K7" s="238"/>
      <c r="L7" s="239"/>
      <c r="M7" s="237"/>
      <c r="N7" s="238"/>
      <c r="O7" s="238"/>
      <c r="P7" s="239"/>
      <c r="Q7" s="237"/>
      <c r="R7" s="238"/>
      <c r="S7" s="238"/>
      <c r="T7" s="239"/>
    </row>
    <row r="8" spans="1:20" s="203" customFormat="1" ht="27.95" customHeight="1" thickBot="1" x14ac:dyDescent="0.5">
      <c r="A8" s="228" t="s">
        <v>275</v>
      </c>
      <c r="B8" s="229"/>
      <c r="C8" s="229"/>
      <c r="D8" s="230"/>
      <c r="E8" s="228" t="s">
        <v>273</v>
      </c>
      <c r="F8" s="229"/>
      <c r="G8" s="229"/>
      <c r="H8" s="230"/>
      <c r="I8" s="228" t="s">
        <v>196</v>
      </c>
      <c r="J8" s="229"/>
      <c r="K8" s="229"/>
      <c r="L8" s="230"/>
      <c r="M8" s="228"/>
      <c r="N8" s="229"/>
      <c r="O8" s="229"/>
      <c r="P8" s="230"/>
      <c r="Q8" s="228"/>
      <c r="R8" s="229"/>
      <c r="S8" s="229"/>
      <c r="T8" s="230"/>
    </row>
    <row r="9" spans="1:20" x14ac:dyDescent="0.25">
      <c r="A9" s="204" t="s">
        <v>33</v>
      </c>
      <c r="B9" s="205">
        <f>第一週明細!W12</f>
        <v>705</v>
      </c>
      <c r="C9" s="205" t="s">
        <v>9</v>
      </c>
      <c r="D9" s="205">
        <f>第一週明細!W8</f>
        <v>21</v>
      </c>
      <c r="E9" s="205" t="s">
        <v>33</v>
      </c>
      <c r="F9" s="205">
        <f>第一週明細!W20</f>
        <v>704</v>
      </c>
      <c r="G9" s="205" t="s">
        <v>9</v>
      </c>
      <c r="H9" s="205">
        <f>第一週明細!W16</f>
        <v>24</v>
      </c>
      <c r="I9" s="205" t="s">
        <v>33</v>
      </c>
      <c r="J9" s="205">
        <f>第一週明細!W28</f>
        <v>692</v>
      </c>
      <c r="K9" s="205" t="s">
        <v>9</v>
      </c>
      <c r="L9" s="205">
        <f>第一週明細!W24</f>
        <v>22</v>
      </c>
      <c r="M9" s="205" t="s">
        <v>33</v>
      </c>
      <c r="N9" s="205">
        <f>第一週明細!W36</f>
        <v>0</v>
      </c>
      <c r="O9" s="205" t="s">
        <v>9</v>
      </c>
      <c r="P9" s="205">
        <f>第一週明細!W32</f>
        <v>0</v>
      </c>
      <c r="Q9" s="205" t="s">
        <v>33</v>
      </c>
      <c r="R9" s="205">
        <f>第一週明細!W44</f>
        <v>496</v>
      </c>
      <c r="S9" s="205" t="s">
        <v>9</v>
      </c>
      <c r="T9" s="206">
        <f>第一週明細!W40</f>
        <v>0</v>
      </c>
    </row>
    <row r="10" spans="1:20" ht="17.25" thickBot="1" x14ac:dyDescent="0.3">
      <c r="A10" s="207" t="s">
        <v>7</v>
      </c>
      <c r="B10" s="208">
        <f>第一週明細!W6</f>
        <v>103</v>
      </c>
      <c r="C10" s="208" t="s">
        <v>11</v>
      </c>
      <c r="D10" s="208">
        <f>第一週明細!W10</f>
        <v>26</v>
      </c>
      <c r="E10" s="208" t="s">
        <v>7</v>
      </c>
      <c r="F10" s="208">
        <f>第一週明細!W14</f>
        <v>96</v>
      </c>
      <c r="G10" s="208" t="s">
        <v>11</v>
      </c>
      <c r="H10" s="208">
        <f>第一週明細!W18</f>
        <v>26</v>
      </c>
      <c r="I10" s="208" t="s">
        <v>7</v>
      </c>
      <c r="J10" s="208">
        <f>第一週明細!W22</f>
        <v>97</v>
      </c>
      <c r="K10" s="208" t="s">
        <v>11</v>
      </c>
      <c r="L10" s="208">
        <f>第一週明細!W26</f>
        <v>26.5</v>
      </c>
      <c r="M10" s="208" t="s">
        <v>7</v>
      </c>
      <c r="N10" s="208">
        <f>第一週明細!W30</f>
        <v>0</v>
      </c>
      <c r="O10" s="208" t="s">
        <v>11</v>
      </c>
      <c r="P10" s="208">
        <f>第一週明細!W34</f>
        <v>0</v>
      </c>
      <c r="Q10" s="208" t="s">
        <v>7</v>
      </c>
      <c r="R10" s="208">
        <f>第一週明細!W38</f>
        <v>98</v>
      </c>
      <c r="S10" s="208" t="s">
        <v>11</v>
      </c>
      <c r="T10" s="209">
        <f>第一週明細!W42</f>
        <v>26</v>
      </c>
    </row>
    <row r="11" spans="1:20" s="203" customFormat="1" ht="27.95" customHeight="1" thickBot="1" x14ac:dyDescent="0.5">
      <c r="A11" s="224" t="s">
        <v>175</v>
      </c>
      <c r="B11" s="225"/>
      <c r="C11" s="225"/>
      <c r="D11" s="226"/>
      <c r="E11" s="224" t="s">
        <v>176</v>
      </c>
      <c r="F11" s="225"/>
      <c r="G11" s="225"/>
      <c r="H11" s="226"/>
      <c r="I11" s="224" t="s">
        <v>177</v>
      </c>
      <c r="J11" s="225"/>
      <c r="K11" s="225"/>
      <c r="L11" s="226"/>
      <c r="M11" s="224" t="s">
        <v>178</v>
      </c>
      <c r="N11" s="225"/>
      <c r="O11" s="225"/>
      <c r="P11" s="226"/>
      <c r="Q11" s="224" t="s">
        <v>179</v>
      </c>
      <c r="R11" s="225"/>
      <c r="S11" s="225"/>
      <c r="T11" s="226"/>
    </row>
    <row r="12" spans="1:20" s="203" customFormat="1" ht="27.95" customHeight="1" x14ac:dyDescent="0.45">
      <c r="A12" s="234" t="s">
        <v>334</v>
      </c>
      <c r="B12" s="235"/>
      <c r="C12" s="235"/>
      <c r="D12" s="236"/>
      <c r="E12" s="234" t="s">
        <v>66</v>
      </c>
      <c r="F12" s="235"/>
      <c r="G12" s="235"/>
      <c r="H12" s="236"/>
      <c r="I12" s="234" t="s">
        <v>81</v>
      </c>
      <c r="J12" s="235"/>
      <c r="K12" s="235"/>
      <c r="L12" s="236"/>
      <c r="M12" s="234" t="s">
        <v>65</v>
      </c>
      <c r="N12" s="235"/>
      <c r="O12" s="235"/>
      <c r="P12" s="236"/>
      <c r="Q12" s="253" t="s">
        <v>346</v>
      </c>
      <c r="R12" s="253"/>
      <c r="S12" s="253"/>
      <c r="T12" s="254"/>
    </row>
    <row r="13" spans="1:20" s="203" customFormat="1" ht="27.95" customHeight="1" x14ac:dyDescent="0.45">
      <c r="A13" s="234" t="s">
        <v>128</v>
      </c>
      <c r="B13" s="235"/>
      <c r="C13" s="235"/>
      <c r="D13" s="236"/>
      <c r="E13" s="255" t="s">
        <v>343</v>
      </c>
      <c r="F13" s="253"/>
      <c r="G13" s="253"/>
      <c r="H13" s="254"/>
      <c r="I13" s="240" t="s">
        <v>125</v>
      </c>
      <c r="J13" s="241"/>
      <c r="K13" s="241"/>
      <c r="L13" s="242"/>
      <c r="M13" s="258" t="s">
        <v>309</v>
      </c>
      <c r="N13" s="259"/>
      <c r="O13" s="259"/>
      <c r="P13" s="260"/>
      <c r="Q13" s="240" t="s">
        <v>204</v>
      </c>
      <c r="R13" s="241"/>
      <c r="S13" s="241"/>
      <c r="T13" s="242"/>
    </row>
    <row r="14" spans="1:20" s="203" customFormat="1" ht="27.95" customHeight="1" x14ac:dyDescent="0.45">
      <c r="A14" s="250" t="s">
        <v>342</v>
      </c>
      <c r="B14" s="251"/>
      <c r="C14" s="251"/>
      <c r="D14" s="252"/>
      <c r="E14" s="234" t="s">
        <v>131</v>
      </c>
      <c r="F14" s="235"/>
      <c r="G14" s="235"/>
      <c r="H14" s="236"/>
      <c r="I14" s="234" t="s">
        <v>133</v>
      </c>
      <c r="J14" s="235"/>
      <c r="K14" s="235"/>
      <c r="L14" s="236"/>
      <c r="M14" s="234" t="s">
        <v>118</v>
      </c>
      <c r="N14" s="235"/>
      <c r="O14" s="235"/>
      <c r="P14" s="236"/>
      <c r="Q14" s="238" t="s">
        <v>112</v>
      </c>
      <c r="R14" s="238"/>
      <c r="S14" s="238"/>
      <c r="T14" s="239"/>
    </row>
    <row r="15" spans="1:20" s="203" customFormat="1" ht="27.95" customHeight="1" x14ac:dyDescent="0.45">
      <c r="A15" s="237" t="s">
        <v>295</v>
      </c>
      <c r="B15" s="238"/>
      <c r="C15" s="238"/>
      <c r="D15" s="239"/>
      <c r="E15" s="256" t="s">
        <v>294</v>
      </c>
      <c r="F15" s="256"/>
      <c r="G15" s="256"/>
      <c r="H15" s="257"/>
      <c r="I15" s="234" t="s">
        <v>203</v>
      </c>
      <c r="J15" s="235"/>
      <c r="K15" s="235"/>
      <c r="L15" s="236"/>
      <c r="M15" s="238" t="s">
        <v>202</v>
      </c>
      <c r="N15" s="238"/>
      <c r="O15" s="238"/>
      <c r="P15" s="239"/>
      <c r="Q15" s="238" t="s">
        <v>307</v>
      </c>
      <c r="R15" s="238"/>
      <c r="S15" s="238"/>
      <c r="T15" s="239"/>
    </row>
    <row r="16" spans="1:20" s="203" customFormat="1" ht="27.95" customHeight="1" x14ac:dyDescent="0.45">
      <c r="A16" s="237" t="s">
        <v>83</v>
      </c>
      <c r="B16" s="238"/>
      <c r="C16" s="238"/>
      <c r="D16" s="239"/>
      <c r="E16" s="237" t="s">
        <v>82</v>
      </c>
      <c r="F16" s="238"/>
      <c r="G16" s="238"/>
      <c r="H16" s="239"/>
      <c r="I16" s="237" t="s">
        <v>83</v>
      </c>
      <c r="J16" s="238"/>
      <c r="K16" s="238"/>
      <c r="L16" s="239"/>
      <c r="M16" s="237" t="s">
        <v>82</v>
      </c>
      <c r="N16" s="238"/>
      <c r="O16" s="238"/>
      <c r="P16" s="239"/>
      <c r="Q16" s="237" t="s">
        <v>83</v>
      </c>
      <c r="R16" s="238"/>
      <c r="S16" s="238"/>
      <c r="T16" s="239"/>
    </row>
    <row r="17" spans="1:25" s="203" customFormat="1" ht="27.95" customHeight="1" thickBot="1" x14ac:dyDescent="0.5">
      <c r="A17" s="228" t="s">
        <v>130</v>
      </c>
      <c r="B17" s="229"/>
      <c r="C17" s="229"/>
      <c r="D17" s="230"/>
      <c r="E17" s="228" t="s">
        <v>289</v>
      </c>
      <c r="F17" s="229"/>
      <c r="G17" s="229"/>
      <c r="H17" s="230"/>
      <c r="I17" s="228" t="s">
        <v>129</v>
      </c>
      <c r="J17" s="229"/>
      <c r="K17" s="229"/>
      <c r="L17" s="230"/>
      <c r="M17" s="228" t="s">
        <v>164</v>
      </c>
      <c r="N17" s="229"/>
      <c r="O17" s="229"/>
      <c r="P17" s="230"/>
      <c r="Q17" s="228" t="s">
        <v>292</v>
      </c>
      <c r="R17" s="229"/>
      <c r="S17" s="229"/>
      <c r="T17" s="230"/>
    </row>
    <row r="18" spans="1:25" x14ac:dyDescent="0.25">
      <c r="A18" s="204" t="s">
        <v>33</v>
      </c>
      <c r="B18" s="205">
        <f>第二周明細!W12</f>
        <v>703</v>
      </c>
      <c r="C18" s="205" t="s">
        <v>9</v>
      </c>
      <c r="D18" s="205">
        <f>第二周明細!W8</f>
        <v>23</v>
      </c>
      <c r="E18" s="205" t="s">
        <v>33</v>
      </c>
      <c r="F18" s="205">
        <f>第二周明細!W20</f>
        <v>720</v>
      </c>
      <c r="G18" s="205" t="s">
        <v>9</v>
      </c>
      <c r="H18" s="205">
        <f>第二周明細!W16</f>
        <v>26</v>
      </c>
      <c r="I18" s="205" t="s">
        <v>33</v>
      </c>
      <c r="J18" s="205">
        <f>第二周明細!W28</f>
        <v>704</v>
      </c>
      <c r="K18" s="205" t="s">
        <v>9</v>
      </c>
      <c r="L18" s="205">
        <f>第二周明細!W24</f>
        <v>24</v>
      </c>
      <c r="M18" s="205" t="s">
        <v>33</v>
      </c>
      <c r="N18" s="205" t="str">
        <f>第二周明細!W36</f>
        <v>854.0K</v>
      </c>
      <c r="O18" s="205" t="s">
        <v>9</v>
      </c>
      <c r="P18" s="205">
        <f>第二周明細!W32</f>
        <v>23</v>
      </c>
      <c r="Q18" s="205" t="s">
        <v>33</v>
      </c>
      <c r="R18" s="205">
        <f>第二周明細!W44</f>
        <v>726</v>
      </c>
      <c r="S18" s="205" t="s">
        <v>9</v>
      </c>
      <c r="T18" s="206">
        <f>第二周明細!W40</f>
        <v>26</v>
      </c>
    </row>
    <row r="19" spans="1:25" ht="17.25" thickBot="1" x14ac:dyDescent="0.3">
      <c r="A19" s="210" t="s">
        <v>7</v>
      </c>
      <c r="B19" s="211">
        <f>第二周明細!W6</f>
        <v>97</v>
      </c>
      <c r="C19" s="211" t="s">
        <v>11</v>
      </c>
      <c r="D19" s="211">
        <f>第二周明細!W10</f>
        <v>27</v>
      </c>
      <c r="E19" s="211" t="s">
        <v>7</v>
      </c>
      <c r="F19" s="211">
        <f>第二周明細!W14</f>
        <v>95</v>
      </c>
      <c r="G19" s="211" t="s">
        <v>11</v>
      </c>
      <c r="H19" s="211">
        <f>第二周明細!W18</f>
        <v>26.5</v>
      </c>
      <c r="I19" s="211" t="s">
        <v>7</v>
      </c>
      <c r="J19" s="211">
        <f>第二周明細!W22</f>
        <v>96</v>
      </c>
      <c r="K19" s="211" t="s">
        <v>11</v>
      </c>
      <c r="L19" s="211">
        <f>第二周明細!W26</f>
        <v>26</v>
      </c>
      <c r="M19" s="211" t="s">
        <v>7</v>
      </c>
      <c r="N19" s="211">
        <f>第二周明細!W30</f>
        <v>98</v>
      </c>
      <c r="O19" s="211" t="s">
        <v>11</v>
      </c>
      <c r="P19" s="211">
        <f>第二周明細!W34</f>
        <v>26.4</v>
      </c>
      <c r="Q19" s="208" t="s">
        <v>7</v>
      </c>
      <c r="R19" s="208">
        <f>第二周明細!W38</f>
        <v>96</v>
      </c>
      <c r="S19" s="208" t="s">
        <v>11</v>
      </c>
      <c r="T19" s="209">
        <f>第二周明細!W42</f>
        <v>27</v>
      </c>
    </row>
    <row r="20" spans="1:25" s="203" customFormat="1" ht="27.95" customHeight="1" thickBot="1" x14ac:dyDescent="0.5">
      <c r="A20" s="224" t="s">
        <v>180</v>
      </c>
      <c r="B20" s="225"/>
      <c r="C20" s="225"/>
      <c r="D20" s="226"/>
      <c r="E20" s="224" t="s">
        <v>181</v>
      </c>
      <c r="F20" s="225"/>
      <c r="G20" s="225"/>
      <c r="H20" s="226"/>
      <c r="I20" s="224" t="s">
        <v>182</v>
      </c>
      <c r="J20" s="225"/>
      <c r="K20" s="225"/>
      <c r="L20" s="226"/>
      <c r="M20" s="224" t="s">
        <v>183</v>
      </c>
      <c r="N20" s="225"/>
      <c r="O20" s="225"/>
      <c r="P20" s="226"/>
      <c r="Q20" s="224" t="s">
        <v>184</v>
      </c>
      <c r="R20" s="225"/>
      <c r="S20" s="225"/>
      <c r="T20" s="226"/>
    </row>
    <row r="21" spans="1:25" s="203" customFormat="1" ht="27.95" customHeight="1" x14ac:dyDescent="0.45">
      <c r="A21" s="234" t="s">
        <v>344</v>
      </c>
      <c r="B21" s="235"/>
      <c r="C21" s="235"/>
      <c r="D21" s="236"/>
      <c r="E21" s="234" t="s">
        <v>66</v>
      </c>
      <c r="F21" s="235"/>
      <c r="G21" s="235"/>
      <c r="H21" s="236"/>
      <c r="I21" s="234" t="s">
        <v>81</v>
      </c>
      <c r="J21" s="235"/>
      <c r="K21" s="235"/>
      <c r="L21" s="236"/>
      <c r="M21" s="234" t="s">
        <v>84</v>
      </c>
      <c r="N21" s="235"/>
      <c r="O21" s="235"/>
      <c r="P21" s="236"/>
      <c r="Q21" s="261" t="s">
        <v>126</v>
      </c>
      <c r="R21" s="262"/>
      <c r="S21" s="262"/>
      <c r="T21" s="263"/>
    </row>
    <row r="22" spans="1:25" s="203" customFormat="1" ht="27.95" customHeight="1" x14ac:dyDescent="0.45">
      <c r="A22" s="240" t="s">
        <v>136</v>
      </c>
      <c r="B22" s="241"/>
      <c r="C22" s="241"/>
      <c r="D22" s="242"/>
      <c r="E22" s="234" t="s">
        <v>210</v>
      </c>
      <c r="F22" s="235"/>
      <c r="G22" s="235"/>
      <c r="H22" s="236"/>
      <c r="I22" s="240" t="s">
        <v>169</v>
      </c>
      <c r="J22" s="241"/>
      <c r="K22" s="241"/>
      <c r="L22" s="242"/>
      <c r="M22" s="241" t="s">
        <v>140</v>
      </c>
      <c r="N22" s="241"/>
      <c r="O22" s="241"/>
      <c r="P22" s="242"/>
      <c r="Q22" s="241" t="s">
        <v>315</v>
      </c>
      <c r="R22" s="241"/>
      <c r="S22" s="241"/>
      <c r="T22" s="242"/>
    </row>
    <row r="23" spans="1:25" s="203" customFormat="1" ht="27.95" customHeight="1" x14ac:dyDescent="0.45">
      <c r="A23" s="231" t="s">
        <v>137</v>
      </c>
      <c r="B23" s="232"/>
      <c r="C23" s="232"/>
      <c r="D23" s="233"/>
      <c r="E23" s="234" t="s">
        <v>278</v>
      </c>
      <c r="F23" s="235"/>
      <c r="G23" s="235"/>
      <c r="H23" s="236"/>
      <c r="I23" s="234" t="s">
        <v>134</v>
      </c>
      <c r="J23" s="235"/>
      <c r="K23" s="235"/>
      <c r="L23" s="236"/>
      <c r="M23" s="243" t="s">
        <v>348</v>
      </c>
      <c r="N23" s="244"/>
      <c r="O23" s="244"/>
      <c r="P23" s="244"/>
      <c r="Q23" s="231" t="s">
        <v>281</v>
      </c>
      <c r="R23" s="232"/>
      <c r="S23" s="232"/>
      <c r="T23" s="233"/>
    </row>
    <row r="24" spans="1:25" s="203" customFormat="1" ht="27.95" customHeight="1" x14ac:dyDescent="0.45">
      <c r="A24" s="234" t="s">
        <v>310</v>
      </c>
      <c r="B24" s="235"/>
      <c r="C24" s="235"/>
      <c r="D24" s="236"/>
      <c r="E24" s="234" t="s">
        <v>341</v>
      </c>
      <c r="F24" s="235"/>
      <c r="G24" s="235"/>
      <c r="H24" s="236"/>
      <c r="I24" s="234" t="s">
        <v>308</v>
      </c>
      <c r="J24" s="235"/>
      <c r="K24" s="235"/>
      <c r="L24" s="236"/>
      <c r="M24" s="234" t="s">
        <v>311</v>
      </c>
      <c r="N24" s="235"/>
      <c r="O24" s="235"/>
      <c r="P24" s="235"/>
      <c r="Q24" s="234" t="s">
        <v>138</v>
      </c>
      <c r="R24" s="235"/>
      <c r="S24" s="235"/>
      <c r="T24" s="236"/>
      <c r="U24" s="212"/>
      <c r="V24" s="235"/>
      <c r="W24" s="235"/>
      <c r="X24" s="235"/>
      <c r="Y24" s="235"/>
    </row>
    <row r="25" spans="1:25" s="203" customFormat="1" ht="27.95" customHeight="1" x14ac:dyDescent="0.45">
      <c r="A25" s="237" t="s">
        <v>83</v>
      </c>
      <c r="B25" s="238"/>
      <c r="C25" s="238"/>
      <c r="D25" s="239"/>
      <c r="E25" s="237" t="s">
        <v>82</v>
      </c>
      <c r="F25" s="238"/>
      <c r="G25" s="238"/>
      <c r="H25" s="239"/>
      <c r="I25" s="237" t="s">
        <v>83</v>
      </c>
      <c r="J25" s="238"/>
      <c r="K25" s="238"/>
      <c r="L25" s="239"/>
      <c r="M25" s="237" t="s">
        <v>82</v>
      </c>
      <c r="N25" s="238"/>
      <c r="O25" s="238"/>
      <c r="P25" s="239"/>
      <c r="Q25" s="237" t="s">
        <v>83</v>
      </c>
      <c r="R25" s="238"/>
      <c r="S25" s="238"/>
      <c r="T25" s="239"/>
    </row>
    <row r="26" spans="1:25" s="203" customFormat="1" ht="27.95" customHeight="1" thickBot="1" x14ac:dyDescent="0.5">
      <c r="A26" s="228" t="s">
        <v>124</v>
      </c>
      <c r="B26" s="229"/>
      <c r="C26" s="229"/>
      <c r="D26" s="230"/>
      <c r="E26" s="228" t="s">
        <v>163</v>
      </c>
      <c r="F26" s="229"/>
      <c r="G26" s="229"/>
      <c r="H26" s="230"/>
      <c r="I26" s="228" t="s">
        <v>123</v>
      </c>
      <c r="J26" s="229"/>
      <c r="K26" s="229"/>
      <c r="L26" s="230"/>
      <c r="M26" s="228" t="s">
        <v>87</v>
      </c>
      <c r="N26" s="229"/>
      <c r="O26" s="229"/>
      <c r="P26" s="230"/>
      <c r="Q26" s="228" t="s">
        <v>205</v>
      </c>
      <c r="R26" s="229"/>
      <c r="S26" s="229"/>
      <c r="T26" s="230"/>
    </row>
    <row r="27" spans="1:25" x14ac:dyDescent="0.25">
      <c r="A27" s="204" t="s">
        <v>33</v>
      </c>
      <c r="B27" s="205">
        <f>第三周明細!W12</f>
        <v>717</v>
      </c>
      <c r="C27" s="205" t="s">
        <v>9</v>
      </c>
      <c r="D27" s="205">
        <f>第三周明細!W8</f>
        <v>25</v>
      </c>
      <c r="E27" s="205" t="s">
        <v>33</v>
      </c>
      <c r="F27" s="205">
        <f>第三周明細!W20</f>
        <v>712.5</v>
      </c>
      <c r="G27" s="205" t="s">
        <v>9</v>
      </c>
      <c r="H27" s="205">
        <f>第三周明細!W16</f>
        <v>24.5</v>
      </c>
      <c r="I27" s="205" t="s">
        <v>33</v>
      </c>
      <c r="J27" s="205">
        <f>第三周明細!W28</f>
        <v>729.5</v>
      </c>
      <c r="K27" s="205" t="s">
        <v>9</v>
      </c>
      <c r="L27" s="205">
        <f>第三周明細!W24</f>
        <v>25.5</v>
      </c>
      <c r="M27" s="205" t="s">
        <v>33</v>
      </c>
      <c r="N27" s="205">
        <f>第三周明細!W36</f>
        <v>712</v>
      </c>
      <c r="O27" s="205" t="s">
        <v>9</v>
      </c>
      <c r="P27" s="213">
        <f>第三周明細!W32</f>
        <v>24</v>
      </c>
      <c r="Q27" s="204" t="s">
        <v>33</v>
      </c>
      <c r="R27" s="205">
        <f>第三周明細!W44</f>
        <v>712</v>
      </c>
      <c r="S27" s="205" t="s">
        <v>9</v>
      </c>
      <c r="T27" s="206">
        <f>第三周明細!W40</f>
        <v>24</v>
      </c>
    </row>
    <row r="28" spans="1:25" ht="17.25" thickBot="1" x14ac:dyDescent="0.3">
      <c r="A28" s="210" t="s">
        <v>7</v>
      </c>
      <c r="B28" s="211">
        <f>第三周明細!W6</f>
        <v>96</v>
      </c>
      <c r="C28" s="211" t="s">
        <v>11</v>
      </c>
      <c r="D28" s="211">
        <f>第三周明細!W10</f>
        <v>27</v>
      </c>
      <c r="E28" s="208" t="s">
        <v>7</v>
      </c>
      <c r="F28" s="208">
        <f>第三周明細!W14</f>
        <v>96</v>
      </c>
      <c r="G28" s="208" t="s">
        <v>11</v>
      </c>
      <c r="H28" s="208">
        <f>第三周明細!W18</f>
        <v>27</v>
      </c>
      <c r="I28" s="208" t="s">
        <v>7</v>
      </c>
      <c r="J28" s="208">
        <f>第三周明細!W22</f>
        <v>98</v>
      </c>
      <c r="K28" s="208" t="s">
        <v>11</v>
      </c>
      <c r="L28" s="208">
        <f>第三周明細!W26</f>
        <v>27</v>
      </c>
      <c r="M28" s="208" t="s">
        <v>7</v>
      </c>
      <c r="N28" s="208">
        <f>第三周明細!W30</f>
        <v>97</v>
      </c>
      <c r="O28" s="208" t="s">
        <v>11</v>
      </c>
      <c r="P28" s="214">
        <f>第三周明細!W34</f>
        <v>27</v>
      </c>
      <c r="Q28" s="207" t="s">
        <v>7</v>
      </c>
      <c r="R28" s="208">
        <f>第三周明細!W38</f>
        <v>97</v>
      </c>
      <c r="S28" s="208" t="s">
        <v>11</v>
      </c>
      <c r="T28" s="209">
        <f>第三周明細!W42</f>
        <v>27</v>
      </c>
    </row>
    <row r="29" spans="1:25" s="203" customFormat="1" ht="27.95" customHeight="1" thickBot="1" x14ac:dyDescent="0.5">
      <c r="A29" s="224" t="s">
        <v>185</v>
      </c>
      <c r="B29" s="225"/>
      <c r="C29" s="225"/>
      <c r="D29" s="226"/>
      <c r="E29" s="224" t="s">
        <v>186</v>
      </c>
      <c r="F29" s="225"/>
      <c r="G29" s="225"/>
      <c r="H29" s="226"/>
      <c r="I29" s="224" t="s">
        <v>187</v>
      </c>
      <c r="J29" s="225"/>
      <c r="K29" s="225"/>
      <c r="L29" s="226"/>
      <c r="M29" s="224" t="s">
        <v>188</v>
      </c>
      <c r="N29" s="225"/>
      <c r="O29" s="225"/>
      <c r="P29" s="226"/>
      <c r="Q29" s="224" t="s">
        <v>189</v>
      </c>
      <c r="R29" s="225"/>
      <c r="S29" s="225"/>
      <c r="T29" s="226"/>
    </row>
    <row r="30" spans="1:25" s="203" customFormat="1" ht="27.95" customHeight="1" x14ac:dyDescent="0.45">
      <c r="A30" s="234" t="s">
        <v>336</v>
      </c>
      <c r="B30" s="235"/>
      <c r="C30" s="235"/>
      <c r="D30" s="236"/>
      <c r="E30" s="234" t="s">
        <v>66</v>
      </c>
      <c r="F30" s="235"/>
      <c r="G30" s="235"/>
      <c r="H30" s="236"/>
      <c r="I30" s="234" t="s">
        <v>81</v>
      </c>
      <c r="J30" s="235"/>
      <c r="K30" s="235"/>
      <c r="L30" s="236"/>
      <c r="M30" s="234" t="s">
        <v>64</v>
      </c>
      <c r="N30" s="235"/>
      <c r="O30" s="235"/>
      <c r="P30" s="236"/>
      <c r="Q30" s="234" t="s">
        <v>314</v>
      </c>
      <c r="R30" s="235"/>
      <c r="S30" s="235"/>
      <c r="T30" s="236"/>
    </row>
    <row r="31" spans="1:25" s="203" customFormat="1" ht="27.95" customHeight="1" x14ac:dyDescent="0.45">
      <c r="A31" s="240" t="s">
        <v>312</v>
      </c>
      <c r="B31" s="241"/>
      <c r="C31" s="241"/>
      <c r="D31" s="242"/>
      <c r="E31" s="240" t="s">
        <v>140</v>
      </c>
      <c r="F31" s="241"/>
      <c r="G31" s="241"/>
      <c r="H31" s="242"/>
      <c r="I31" s="240" t="s">
        <v>139</v>
      </c>
      <c r="J31" s="241"/>
      <c r="K31" s="241"/>
      <c r="L31" s="242"/>
      <c r="M31" s="247" t="s">
        <v>340</v>
      </c>
      <c r="N31" s="248"/>
      <c r="O31" s="248"/>
      <c r="P31" s="249"/>
      <c r="Q31" s="240" t="s">
        <v>112</v>
      </c>
      <c r="R31" s="241"/>
      <c r="S31" s="241"/>
      <c r="T31" s="242"/>
    </row>
    <row r="32" spans="1:25" s="203" customFormat="1" ht="27.95" customHeight="1" x14ac:dyDescent="0.45">
      <c r="A32" s="234" t="s">
        <v>166</v>
      </c>
      <c r="B32" s="235"/>
      <c r="C32" s="235"/>
      <c r="D32" s="236"/>
      <c r="E32" s="234" t="s">
        <v>131</v>
      </c>
      <c r="F32" s="235"/>
      <c r="G32" s="235"/>
      <c r="H32" s="236"/>
      <c r="I32" s="234" t="s">
        <v>153</v>
      </c>
      <c r="J32" s="235"/>
      <c r="K32" s="235"/>
      <c r="L32" s="236"/>
      <c r="M32" s="234" t="s">
        <v>313</v>
      </c>
      <c r="N32" s="235"/>
      <c r="O32" s="235"/>
      <c r="P32" s="236"/>
      <c r="Q32" s="234" t="s">
        <v>207</v>
      </c>
      <c r="R32" s="235"/>
      <c r="S32" s="235"/>
      <c r="T32" s="236"/>
    </row>
    <row r="33" spans="1:20" s="203" customFormat="1" ht="27.95" customHeight="1" x14ac:dyDescent="0.45">
      <c r="A33" s="234" t="s">
        <v>209</v>
      </c>
      <c r="B33" s="235"/>
      <c r="C33" s="235"/>
      <c r="D33" s="236"/>
      <c r="E33" s="234" t="s">
        <v>158</v>
      </c>
      <c r="F33" s="235"/>
      <c r="G33" s="235"/>
      <c r="H33" s="236"/>
      <c r="I33" s="231" t="s">
        <v>318</v>
      </c>
      <c r="J33" s="232"/>
      <c r="K33" s="232"/>
      <c r="L33" s="233"/>
      <c r="M33" s="234" t="s">
        <v>165</v>
      </c>
      <c r="N33" s="235"/>
      <c r="O33" s="235"/>
      <c r="P33" s="236"/>
      <c r="Q33" s="234" t="s">
        <v>316</v>
      </c>
      <c r="R33" s="235"/>
      <c r="S33" s="235"/>
      <c r="T33" s="236"/>
    </row>
    <row r="34" spans="1:20" s="203" customFormat="1" ht="27.95" customHeight="1" x14ac:dyDescent="0.45">
      <c r="A34" s="237" t="s">
        <v>83</v>
      </c>
      <c r="B34" s="238"/>
      <c r="C34" s="238"/>
      <c r="D34" s="239"/>
      <c r="E34" s="237" t="s">
        <v>82</v>
      </c>
      <c r="F34" s="238"/>
      <c r="G34" s="238"/>
      <c r="H34" s="239"/>
      <c r="I34" s="237" t="s">
        <v>83</v>
      </c>
      <c r="J34" s="238"/>
      <c r="K34" s="238"/>
      <c r="L34" s="239"/>
      <c r="M34" s="237" t="s">
        <v>82</v>
      </c>
      <c r="N34" s="238"/>
      <c r="O34" s="238"/>
      <c r="P34" s="239"/>
      <c r="Q34" s="237" t="s">
        <v>83</v>
      </c>
      <c r="R34" s="238"/>
      <c r="S34" s="238"/>
      <c r="T34" s="239"/>
    </row>
    <row r="35" spans="1:20" s="203" customFormat="1" ht="27.95" customHeight="1" thickBot="1" x14ac:dyDescent="0.5">
      <c r="A35" s="228" t="s">
        <v>88</v>
      </c>
      <c r="B35" s="229"/>
      <c r="C35" s="229"/>
      <c r="D35" s="230"/>
      <c r="E35" s="228" t="s">
        <v>290</v>
      </c>
      <c r="F35" s="229"/>
      <c r="G35" s="229"/>
      <c r="H35" s="230"/>
      <c r="I35" s="228" t="s">
        <v>120</v>
      </c>
      <c r="J35" s="229"/>
      <c r="K35" s="229"/>
      <c r="L35" s="230"/>
      <c r="M35" s="228" t="s">
        <v>274</v>
      </c>
      <c r="N35" s="229"/>
      <c r="O35" s="229"/>
      <c r="P35" s="230"/>
      <c r="Q35" s="228" t="s">
        <v>293</v>
      </c>
      <c r="R35" s="229"/>
      <c r="S35" s="229"/>
      <c r="T35" s="230"/>
    </row>
    <row r="36" spans="1:20" x14ac:dyDescent="0.25">
      <c r="A36" s="204" t="s">
        <v>33</v>
      </c>
      <c r="B36" s="205">
        <f>第五週明細!W12</f>
        <v>712</v>
      </c>
      <c r="C36" s="205" t="s">
        <v>9</v>
      </c>
      <c r="D36" s="206">
        <f>第五週明細!W8</f>
        <v>24</v>
      </c>
      <c r="E36" s="204" t="s">
        <v>33</v>
      </c>
      <c r="F36" s="205">
        <f>第五週明細!W20</f>
        <v>708.5</v>
      </c>
      <c r="G36" s="205" t="s">
        <v>9</v>
      </c>
      <c r="H36" s="206">
        <f>第五週明細!W16</f>
        <v>24.5</v>
      </c>
      <c r="I36" s="204" t="s">
        <v>33</v>
      </c>
      <c r="J36" s="205">
        <f>第五週明細!W28</f>
        <v>722.5</v>
      </c>
      <c r="K36" s="205" t="s">
        <v>9</v>
      </c>
      <c r="L36" s="206">
        <f>第五週明細!W24</f>
        <v>24.5</v>
      </c>
      <c r="M36" s="205" t="s">
        <v>33</v>
      </c>
      <c r="N36" s="205">
        <f>第五週明細!W36</f>
        <v>707.5</v>
      </c>
      <c r="O36" s="205" t="s">
        <v>9</v>
      </c>
      <c r="P36" s="206">
        <f>第五週明細!W32</f>
        <v>23.5</v>
      </c>
      <c r="Q36" s="205" t="s">
        <v>33</v>
      </c>
      <c r="R36" s="205">
        <f>第五週明細!W44</f>
        <v>711.1</v>
      </c>
      <c r="S36" s="205" t="s">
        <v>9</v>
      </c>
      <c r="T36" s="206">
        <f>第五週明細!W40</f>
        <v>23.5</v>
      </c>
    </row>
    <row r="37" spans="1:20" ht="17.25" thickBot="1" x14ac:dyDescent="0.3">
      <c r="A37" s="210" t="s">
        <v>7</v>
      </c>
      <c r="B37" s="211">
        <f>第五週明細!W6</f>
        <v>98</v>
      </c>
      <c r="C37" s="211" t="s">
        <v>11</v>
      </c>
      <c r="D37" s="215">
        <f>第五週明細!W10</f>
        <v>26</v>
      </c>
      <c r="E37" s="210" t="s">
        <v>7</v>
      </c>
      <c r="F37" s="211">
        <f>第五週明細!W14</f>
        <v>97</v>
      </c>
      <c r="G37" s="211" t="s">
        <v>11</v>
      </c>
      <c r="H37" s="215">
        <f>第五週明細!W18</f>
        <v>25</v>
      </c>
      <c r="I37" s="210" t="s">
        <v>7</v>
      </c>
      <c r="J37" s="211">
        <f>第五週明細!W22</f>
        <v>99</v>
      </c>
      <c r="K37" s="211" t="s">
        <v>11</v>
      </c>
      <c r="L37" s="215">
        <f>第五週明細!W26</f>
        <v>26.5</v>
      </c>
      <c r="M37" s="211" t="s">
        <v>7</v>
      </c>
      <c r="N37" s="211">
        <f>第五週明細!W30</f>
        <v>97</v>
      </c>
      <c r="O37" s="211" t="s">
        <v>11</v>
      </c>
      <c r="P37" s="215">
        <f>第三周明細!W34</f>
        <v>27</v>
      </c>
      <c r="Q37" s="211" t="s">
        <v>7</v>
      </c>
      <c r="R37" s="211">
        <f>第五週明細!W38</f>
        <v>98</v>
      </c>
      <c r="S37" s="211" t="s">
        <v>11</v>
      </c>
      <c r="T37" s="215">
        <f>第五週明細!W42</f>
        <v>26.9</v>
      </c>
    </row>
    <row r="38" spans="1:20" s="203" customFormat="1" ht="27.95" customHeight="1" thickBot="1" x14ac:dyDescent="0.5">
      <c r="A38" s="224" t="s">
        <v>190</v>
      </c>
      <c r="B38" s="225"/>
      <c r="C38" s="225"/>
      <c r="D38" s="226"/>
      <c r="E38" s="224" t="s">
        <v>191</v>
      </c>
      <c r="F38" s="225"/>
      <c r="G38" s="225"/>
      <c r="H38" s="226"/>
      <c r="I38" s="224"/>
      <c r="J38" s="225"/>
      <c r="K38" s="225"/>
      <c r="L38" s="226"/>
      <c r="M38" s="224"/>
      <c r="N38" s="225"/>
      <c r="O38" s="225"/>
      <c r="P38" s="226"/>
      <c r="Q38" s="224"/>
      <c r="R38" s="225"/>
      <c r="S38" s="225"/>
      <c r="T38" s="226"/>
    </row>
    <row r="39" spans="1:20" s="203" customFormat="1" ht="27.95" customHeight="1" x14ac:dyDescent="0.45">
      <c r="A39" s="231" t="s">
        <v>338</v>
      </c>
      <c r="B39" s="232"/>
      <c r="C39" s="232"/>
      <c r="D39" s="233"/>
      <c r="E39" s="234" t="s">
        <v>66</v>
      </c>
      <c r="F39" s="235"/>
      <c r="G39" s="235"/>
      <c r="H39" s="236"/>
      <c r="I39" s="234"/>
      <c r="J39" s="235"/>
      <c r="K39" s="235"/>
      <c r="L39" s="236"/>
      <c r="M39" s="234"/>
      <c r="N39" s="235"/>
      <c r="O39" s="235"/>
      <c r="P39" s="236"/>
      <c r="Q39" s="234"/>
      <c r="R39" s="235"/>
      <c r="S39" s="235"/>
      <c r="T39" s="236"/>
    </row>
    <row r="40" spans="1:20" s="203" customFormat="1" ht="27.95" customHeight="1" x14ac:dyDescent="0.45">
      <c r="A40" s="240" t="s">
        <v>210</v>
      </c>
      <c r="B40" s="241"/>
      <c r="C40" s="241"/>
      <c r="D40" s="242"/>
      <c r="E40" s="240" t="s">
        <v>211</v>
      </c>
      <c r="F40" s="241"/>
      <c r="G40" s="241"/>
      <c r="H40" s="242"/>
      <c r="I40" s="240"/>
      <c r="J40" s="241"/>
      <c r="K40" s="241"/>
      <c r="L40" s="242"/>
      <c r="M40" s="240"/>
      <c r="N40" s="241"/>
      <c r="O40" s="241"/>
      <c r="P40" s="242"/>
      <c r="Q40" s="240"/>
      <c r="R40" s="241"/>
      <c r="S40" s="241"/>
      <c r="T40" s="242"/>
    </row>
    <row r="41" spans="1:20" s="203" customFormat="1" ht="27.95" customHeight="1" x14ac:dyDescent="0.45">
      <c r="A41" s="243" t="s">
        <v>347</v>
      </c>
      <c r="B41" s="244"/>
      <c r="C41" s="244"/>
      <c r="D41" s="245"/>
      <c r="E41" s="234" t="s">
        <v>135</v>
      </c>
      <c r="F41" s="235"/>
      <c r="G41" s="235"/>
      <c r="H41" s="236"/>
      <c r="I41" s="234"/>
      <c r="J41" s="235"/>
      <c r="K41" s="235"/>
      <c r="L41" s="236"/>
      <c r="M41" s="234"/>
      <c r="N41" s="235"/>
      <c r="O41" s="235"/>
      <c r="P41" s="236"/>
      <c r="Q41" s="234"/>
      <c r="R41" s="235"/>
      <c r="S41" s="235"/>
      <c r="T41" s="236"/>
    </row>
    <row r="42" spans="1:20" s="203" customFormat="1" ht="27.95" customHeight="1" x14ac:dyDescent="0.45">
      <c r="A42" s="231" t="s">
        <v>212</v>
      </c>
      <c r="B42" s="232"/>
      <c r="C42" s="232"/>
      <c r="D42" s="233"/>
      <c r="E42" s="234" t="s">
        <v>208</v>
      </c>
      <c r="F42" s="235"/>
      <c r="G42" s="235"/>
      <c r="H42" s="236"/>
      <c r="I42" s="234"/>
      <c r="J42" s="235"/>
      <c r="K42" s="235"/>
      <c r="L42" s="236"/>
      <c r="M42" s="234"/>
      <c r="N42" s="235"/>
      <c r="O42" s="235"/>
      <c r="P42" s="236"/>
      <c r="Q42" s="234"/>
      <c r="R42" s="235"/>
      <c r="S42" s="235"/>
      <c r="T42" s="236"/>
    </row>
    <row r="43" spans="1:20" s="203" customFormat="1" ht="27.95" customHeight="1" x14ac:dyDescent="0.45">
      <c r="A43" s="237" t="s">
        <v>83</v>
      </c>
      <c r="B43" s="238"/>
      <c r="C43" s="238"/>
      <c r="D43" s="239"/>
      <c r="E43" s="237" t="s">
        <v>82</v>
      </c>
      <c r="F43" s="238"/>
      <c r="G43" s="238"/>
      <c r="H43" s="239"/>
      <c r="I43" s="237"/>
      <c r="J43" s="238"/>
      <c r="K43" s="238"/>
      <c r="L43" s="239"/>
      <c r="M43" s="237"/>
      <c r="N43" s="238"/>
      <c r="O43" s="238"/>
      <c r="P43" s="239"/>
      <c r="Q43" s="237"/>
      <c r="R43" s="238"/>
      <c r="S43" s="238"/>
      <c r="T43" s="239"/>
    </row>
    <row r="44" spans="1:20" s="203" customFormat="1" ht="27.95" customHeight="1" thickBot="1" x14ac:dyDescent="0.5">
      <c r="A44" s="228" t="s">
        <v>206</v>
      </c>
      <c r="B44" s="229"/>
      <c r="C44" s="229"/>
      <c r="D44" s="230"/>
      <c r="E44" s="228" t="s">
        <v>132</v>
      </c>
      <c r="F44" s="229"/>
      <c r="G44" s="229"/>
      <c r="H44" s="230"/>
      <c r="I44" s="228"/>
      <c r="J44" s="229"/>
      <c r="K44" s="229"/>
      <c r="L44" s="230"/>
      <c r="M44" s="228"/>
      <c r="N44" s="229"/>
      <c r="O44" s="229"/>
      <c r="P44" s="230"/>
      <c r="Q44" s="228"/>
      <c r="R44" s="229"/>
      <c r="S44" s="229"/>
      <c r="T44" s="230"/>
    </row>
    <row r="45" spans="1:20" x14ac:dyDescent="0.25">
      <c r="A45" s="204" t="s">
        <v>33</v>
      </c>
      <c r="B45" s="205">
        <f>第五週明細!W12</f>
        <v>712</v>
      </c>
      <c r="C45" s="205" t="s">
        <v>9</v>
      </c>
      <c r="D45" s="206">
        <f>第五週明細!W8</f>
        <v>24</v>
      </c>
      <c r="E45" s="204" t="s">
        <v>33</v>
      </c>
      <c r="F45" s="205">
        <f>第五週明細!W20</f>
        <v>708.5</v>
      </c>
      <c r="G45" s="205" t="s">
        <v>9</v>
      </c>
      <c r="H45" s="206">
        <f>第五週明細!W16</f>
        <v>24.5</v>
      </c>
      <c r="I45" s="204"/>
      <c r="J45" s="205"/>
      <c r="K45" s="205"/>
      <c r="L45" s="206"/>
      <c r="M45" s="205"/>
      <c r="N45" s="205"/>
      <c r="O45" s="205"/>
      <c r="P45" s="206"/>
      <c r="Q45" s="205"/>
      <c r="R45" s="205"/>
      <c r="S45" s="205"/>
      <c r="T45" s="206"/>
    </row>
    <row r="46" spans="1:20" ht="17.25" thickBot="1" x14ac:dyDescent="0.3">
      <c r="A46" s="210" t="s">
        <v>7</v>
      </c>
      <c r="B46" s="211">
        <f>第五週明細!W6</f>
        <v>98</v>
      </c>
      <c r="C46" s="211" t="s">
        <v>11</v>
      </c>
      <c r="D46" s="215">
        <f>第五週明細!W10</f>
        <v>26</v>
      </c>
      <c r="E46" s="210" t="s">
        <v>7</v>
      </c>
      <c r="F46" s="211">
        <f>第五週明細!W14</f>
        <v>97</v>
      </c>
      <c r="G46" s="211" t="s">
        <v>11</v>
      </c>
      <c r="H46" s="215">
        <f>第五週明細!W18</f>
        <v>25</v>
      </c>
      <c r="I46" s="210"/>
      <c r="J46" s="211"/>
      <c r="K46" s="211"/>
      <c r="L46" s="215"/>
      <c r="M46" s="211"/>
      <c r="N46" s="211"/>
      <c r="O46" s="211"/>
      <c r="P46" s="215"/>
      <c r="Q46" s="211"/>
      <c r="R46" s="211"/>
      <c r="S46" s="211"/>
      <c r="T46" s="215"/>
    </row>
  </sheetData>
  <mergeCells count="178">
    <mergeCell ref="Q8:T8"/>
    <mergeCell ref="M6:P6"/>
    <mergeCell ref="Q6:T6"/>
    <mergeCell ref="M7:P7"/>
    <mergeCell ref="Q7:T7"/>
    <mergeCell ref="M4:P4"/>
    <mergeCell ref="Q4:T4"/>
    <mergeCell ref="M5:P5"/>
    <mergeCell ref="Q5:T5"/>
    <mergeCell ref="M2:P2"/>
    <mergeCell ref="Q2:T2"/>
    <mergeCell ref="M3:P3"/>
    <mergeCell ref="Q3:T3"/>
    <mergeCell ref="Q21:T21"/>
    <mergeCell ref="Q16:T16"/>
    <mergeCell ref="M16:P16"/>
    <mergeCell ref="A29:D29"/>
    <mergeCell ref="A30:D30"/>
    <mergeCell ref="Q17:T17"/>
    <mergeCell ref="Q23:T23"/>
    <mergeCell ref="Q24:T24"/>
    <mergeCell ref="I4:L4"/>
    <mergeCell ref="E4:H4"/>
    <mergeCell ref="A3:D3"/>
    <mergeCell ref="E3:H3"/>
    <mergeCell ref="A2:D2"/>
    <mergeCell ref="E2:H2"/>
    <mergeCell ref="A4:D4"/>
    <mergeCell ref="Q11:T11"/>
    <mergeCell ref="I3:L3"/>
    <mergeCell ref="I2:L2"/>
    <mergeCell ref="I8:L8"/>
    <mergeCell ref="Q13:T13"/>
    <mergeCell ref="E5:H5"/>
    <mergeCell ref="I5:L5"/>
    <mergeCell ref="A7:D7"/>
    <mergeCell ref="E7:H7"/>
    <mergeCell ref="M13:P13"/>
    <mergeCell ref="I17:L17"/>
    <mergeCell ref="M17:P17"/>
    <mergeCell ref="I11:L11"/>
    <mergeCell ref="M11:P11"/>
    <mergeCell ref="A5:D5"/>
    <mergeCell ref="A11:D11"/>
    <mergeCell ref="E11:H11"/>
    <mergeCell ref="A17:D17"/>
    <mergeCell ref="E17:H17"/>
    <mergeCell ref="E6:H6"/>
    <mergeCell ref="A6:D6"/>
    <mergeCell ref="A8:D8"/>
    <mergeCell ref="E8:H8"/>
    <mergeCell ref="A16:D16"/>
    <mergeCell ref="E16:H16"/>
    <mergeCell ref="I7:L7"/>
    <mergeCell ref="I6:L6"/>
    <mergeCell ref="M8:P8"/>
    <mergeCell ref="A12:D12"/>
    <mergeCell ref="E12:H12"/>
    <mergeCell ref="I12:L12"/>
    <mergeCell ref="M12:P12"/>
    <mergeCell ref="E13:H13"/>
    <mergeCell ref="I13:L13"/>
    <mergeCell ref="A15:D15"/>
    <mergeCell ref="E15:H15"/>
    <mergeCell ref="I15:L15"/>
    <mergeCell ref="M15:P15"/>
    <mergeCell ref="A13:D13"/>
    <mergeCell ref="Q15:T15"/>
    <mergeCell ref="A14:D14"/>
    <mergeCell ref="E14:H14"/>
    <mergeCell ref="I14:L14"/>
    <mergeCell ref="Q12:T12"/>
    <mergeCell ref="M14:P14"/>
    <mergeCell ref="Q14:T14"/>
    <mergeCell ref="I16:L16"/>
    <mergeCell ref="M35:P35"/>
    <mergeCell ref="M30:P30"/>
    <mergeCell ref="I31:L31"/>
    <mergeCell ref="I32:L32"/>
    <mergeCell ref="I30:L30"/>
    <mergeCell ref="M26:P26"/>
    <mergeCell ref="E34:H34"/>
    <mergeCell ref="E35:H35"/>
    <mergeCell ref="E23:H23"/>
    <mergeCell ref="I23:L23"/>
    <mergeCell ref="M23:P23"/>
    <mergeCell ref="I24:L24"/>
    <mergeCell ref="E32:H32"/>
    <mergeCell ref="A35:D35"/>
    <mergeCell ref="A34:D34"/>
    <mergeCell ref="A26:D26"/>
    <mergeCell ref="E26:H26"/>
    <mergeCell ref="E30:H30"/>
    <mergeCell ref="E31:H31"/>
    <mergeCell ref="E33:H33"/>
    <mergeCell ref="E29:H29"/>
    <mergeCell ref="E24:H24"/>
    <mergeCell ref="A32:D32"/>
    <mergeCell ref="A24:D24"/>
    <mergeCell ref="Q33:T33"/>
    <mergeCell ref="A31:D31"/>
    <mergeCell ref="Q34:T34"/>
    <mergeCell ref="Q35:T35"/>
    <mergeCell ref="I29:L29"/>
    <mergeCell ref="Q25:T25"/>
    <mergeCell ref="Q26:T26"/>
    <mergeCell ref="M32:P32"/>
    <mergeCell ref="M29:P29"/>
    <mergeCell ref="M33:P33"/>
    <mergeCell ref="M34:P34"/>
    <mergeCell ref="Q29:T29"/>
    <mergeCell ref="I34:L34"/>
    <mergeCell ref="I26:L26"/>
    <mergeCell ref="I33:L33"/>
    <mergeCell ref="I35:L35"/>
    <mergeCell ref="Q30:T30"/>
    <mergeCell ref="Q31:T31"/>
    <mergeCell ref="Q32:T32"/>
    <mergeCell ref="M31:P31"/>
    <mergeCell ref="V24:Y24"/>
    <mergeCell ref="F1:L1"/>
    <mergeCell ref="M1:S1"/>
    <mergeCell ref="M24:P24"/>
    <mergeCell ref="A25:D25"/>
    <mergeCell ref="E25:H25"/>
    <mergeCell ref="I25:L25"/>
    <mergeCell ref="M25:P25"/>
    <mergeCell ref="A33:D33"/>
    <mergeCell ref="A20:D20"/>
    <mergeCell ref="E20:H20"/>
    <mergeCell ref="I20:L20"/>
    <mergeCell ref="M20:P20"/>
    <mergeCell ref="Q20:T20"/>
    <mergeCell ref="A21:D21"/>
    <mergeCell ref="E21:H21"/>
    <mergeCell ref="I21:L21"/>
    <mergeCell ref="M21:P21"/>
    <mergeCell ref="A22:D22"/>
    <mergeCell ref="E22:H22"/>
    <mergeCell ref="I22:L22"/>
    <mergeCell ref="M22:P22"/>
    <mergeCell ref="A23:D23"/>
    <mergeCell ref="Q22:T22"/>
    <mergeCell ref="A38:D38"/>
    <mergeCell ref="E38:H38"/>
    <mergeCell ref="I38:L38"/>
    <mergeCell ref="M38:P38"/>
    <mergeCell ref="Q38:T38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  <mergeCell ref="A41:D41"/>
    <mergeCell ref="E41:H41"/>
    <mergeCell ref="I41:L41"/>
    <mergeCell ref="M41:P41"/>
    <mergeCell ref="Q41:T41"/>
    <mergeCell ref="A44:D44"/>
    <mergeCell ref="E44:H44"/>
    <mergeCell ref="I44:L44"/>
    <mergeCell ref="M44:P44"/>
    <mergeCell ref="Q44:T44"/>
    <mergeCell ref="A42:D42"/>
    <mergeCell ref="E42:H42"/>
    <mergeCell ref="I42:L42"/>
    <mergeCell ref="M42:P42"/>
    <mergeCell ref="Q42:T42"/>
    <mergeCell ref="A43:D43"/>
    <mergeCell ref="E43:H43"/>
    <mergeCell ref="I43:L43"/>
    <mergeCell ref="M43:P43"/>
    <mergeCell ref="Q43:T43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50" orientation="landscape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zoomScale="60" workbookViewId="0">
      <selection activeCell="F9" sqref="F9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64" t="s">
        <v>284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51"/>
      <c r="AB1" s="53"/>
    </row>
    <row r="2" spans="2:32" s="52" customFormat="1" ht="13.5" customHeight="1" x14ac:dyDescent="0.45">
      <c r="B2" s="265"/>
      <c r="C2" s="266"/>
      <c r="D2" s="266"/>
      <c r="E2" s="266"/>
      <c r="F2" s="266"/>
      <c r="G2" s="26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 x14ac:dyDescent="0.45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>
        <v>4</v>
      </c>
      <c r="C5" s="267"/>
      <c r="D5" s="79" t="str">
        <f>'4月菜單'!A3</f>
        <v>寶島白飯+炊蘿蔔糕(冷主)</v>
      </c>
      <c r="E5" s="79" t="s">
        <v>41</v>
      </c>
      <c r="F5" s="22" t="s">
        <v>16</v>
      </c>
      <c r="G5" s="79" t="str">
        <f>'4月菜單'!A4</f>
        <v>茄汁豬排</v>
      </c>
      <c r="H5" s="79" t="s">
        <v>50</v>
      </c>
      <c r="I5" s="22" t="s">
        <v>16</v>
      </c>
      <c r="J5" s="79" t="str">
        <f>'4月菜單'!A5</f>
        <v>花瓜燒雞(醃)</v>
      </c>
      <c r="K5" s="79" t="s">
        <v>17</v>
      </c>
      <c r="L5" s="22" t="s">
        <v>16</v>
      </c>
      <c r="M5" s="79" t="str">
        <f>'4月菜單'!A6</f>
        <v>黃金胖胖果(加)(炸)</v>
      </c>
      <c r="N5" s="79" t="s">
        <v>54</v>
      </c>
      <c r="O5" s="22" t="s">
        <v>16</v>
      </c>
      <c r="P5" s="79" t="str">
        <f>'4月菜單'!A7</f>
        <v>深色蔬菜</v>
      </c>
      <c r="Q5" s="79" t="s">
        <v>19</v>
      </c>
      <c r="R5" s="22" t="s">
        <v>16</v>
      </c>
      <c r="S5" s="79" t="str">
        <f>'4月菜單'!A8</f>
        <v>玉米濃湯(芡)</v>
      </c>
      <c r="T5" s="79" t="s">
        <v>17</v>
      </c>
      <c r="U5" s="22" t="s">
        <v>16</v>
      </c>
      <c r="V5" s="268"/>
      <c r="W5" s="134" t="s">
        <v>7</v>
      </c>
      <c r="X5" s="135" t="s">
        <v>35</v>
      </c>
      <c r="Y5" s="157">
        <v>5.0999999999999996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67"/>
      <c r="D6" s="26" t="s">
        <v>213</v>
      </c>
      <c r="E6" s="26"/>
      <c r="F6" s="26">
        <v>100</v>
      </c>
      <c r="G6" s="25" t="s">
        <v>214</v>
      </c>
      <c r="H6" s="25"/>
      <c r="I6" s="25">
        <v>60</v>
      </c>
      <c r="J6" s="25" t="s">
        <v>215</v>
      </c>
      <c r="K6" s="25"/>
      <c r="L6" s="25">
        <v>40</v>
      </c>
      <c r="M6" s="25" t="s">
        <v>302</v>
      </c>
      <c r="N6" s="25"/>
      <c r="O6" s="25">
        <v>30</v>
      </c>
      <c r="P6" s="26" t="str">
        <f>P5</f>
        <v>深色蔬菜</v>
      </c>
      <c r="Q6" s="26"/>
      <c r="R6" s="26">
        <v>120</v>
      </c>
      <c r="S6" s="25" t="s">
        <v>219</v>
      </c>
      <c r="T6" s="25"/>
      <c r="U6" s="25">
        <v>10</v>
      </c>
      <c r="V6" s="269"/>
      <c r="W6" s="137">
        <v>103</v>
      </c>
      <c r="X6" s="138" t="s">
        <v>36</v>
      </c>
      <c r="Y6" s="146">
        <v>2.7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1</v>
      </c>
      <c r="C7" s="267"/>
      <c r="D7" s="25"/>
      <c r="E7" s="25"/>
      <c r="F7" s="25"/>
      <c r="G7" s="26"/>
      <c r="H7" s="26"/>
      <c r="I7" s="26"/>
      <c r="J7" s="26" t="s">
        <v>216</v>
      </c>
      <c r="K7" s="26"/>
      <c r="L7" s="25">
        <v>25</v>
      </c>
      <c r="M7" s="26"/>
      <c r="N7" s="179"/>
      <c r="O7" s="26"/>
      <c r="P7" s="26"/>
      <c r="Q7" s="26"/>
      <c r="R7" s="26"/>
      <c r="S7" s="25" t="s">
        <v>220</v>
      </c>
      <c r="T7" s="25"/>
      <c r="U7" s="25">
        <v>10</v>
      </c>
      <c r="V7" s="269"/>
      <c r="W7" s="140" t="s">
        <v>9</v>
      </c>
      <c r="X7" s="141" t="s">
        <v>37</v>
      </c>
      <c r="Y7" s="146">
        <v>2.1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67"/>
      <c r="D8" s="25"/>
      <c r="E8" s="25"/>
      <c r="F8" s="25"/>
      <c r="G8" s="180"/>
      <c r="H8" s="26"/>
      <c r="I8" s="26"/>
      <c r="J8" s="26" t="s">
        <v>217</v>
      </c>
      <c r="K8" s="179"/>
      <c r="L8" s="26">
        <v>15</v>
      </c>
      <c r="M8" s="26"/>
      <c r="N8" s="179"/>
      <c r="O8" s="26"/>
      <c r="P8" s="26"/>
      <c r="Q8" s="85"/>
      <c r="R8" s="26"/>
      <c r="S8" s="26" t="s">
        <v>221</v>
      </c>
      <c r="T8" s="26"/>
      <c r="U8" s="26">
        <v>10</v>
      </c>
      <c r="V8" s="269"/>
      <c r="W8" s="137">
        <v>21</v>
      </c>
      <c r="X8" s="141" t="s">
        <v>38</v>
      </c>
      <c r="Y8" s="146">
        <v>2.4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 x14ac:dyDescent="0.25">
      <c r="B9" s="271" t="s">
        <v>48</v>
      </c>
      <c r="C9" s="267"/>
      <c r="D9" s="25" t="s">
        <v>333</v>
      </c>
      <c r="E9" s="25"/>
      <c r="F9" s="25">
        <v>30</v>
      </c>
      <c r="G9" s="180"/>
      <c r="H9" s="30"/>
      <c r="I9" s="25"/>
      <c r="J9" s="26" t="s">
        <v>218</v>
      </c>
      <c r="K9" s="179"/>
      <c r="L9" s="26">
        <v>10</v>
      </c>
      <c r="M9" s="26"/>
      <c r="N9" s="30"/>
      <c r="O9" s="25"/>
      <c r="P9" s="26"/>
      <c r="Q9" s="85"/>
      <c r="R9" s="26"/>
      <c r="S9" s="26" t="s">
        <v>217</v>
      </c>
      <c r="T9" s="85"/>
      <c r="U9" s="26">
        <v>10</v>
      </c>
      <c r="V9" s="269"/>
      <c r="W9" s="140" t="s">
        <v>11</v>
      </c>
      <c r="X9" s="141" t="s">
        <v>39</v>
      </c>
      <c r="Y9" s="146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1"/>
      <c r="C10" s="267"/>
      <c r="D10" s="25"/>
      <c r="E10" s="25"/>
      <c r="F10" s="25"/>
      <c r="G10" s="180"/>
      <c r="H10" s="30"/>
      <c r="I10" s="25"/>
      <c r="J10" s="26"/>
      <c r="K10" s="30"/>
      <c r="L10" s="25"/>
      <c r="M10" s="26"/>
      <c r="N10" s="85"/>
      <c r="O10" s="26"/>
      <c r="P10" s="26"/>
      <c r="Q10" s="85"/>
      <c r="R10" s="26"/>
      <c r="S10" s="26" t="s">
        <v>222</v>
      </c>
      <c r="T10" s="85"/>
      <c r="U10" s="26">
        <v>10</v>
      </c>
      <c r="V10" s="269"/>
      <c r="W10" s="137">
        <v>26</v>
      </c>
      <c r="X10" s="142" t="s">
        <v>40</v>
      </c>
      <c r="Y10" s="146">
        <v>0</v>
      </c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44</v>
      </c>
      <c r="C11" s="87"/>
      <c r="D11" s="26"/>
      <c r="E11" s="85"/>
      <c r="F11" s="26"/>
      <c r="G11" s="26"/>
      <c r="H11" s="85"/>
      <c r="I11" s="26"/>
      <c r="J11" s="26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269"/>
      <c r="W11" s="140" t="s">
        <v>12</v>
      </c>
      <c r="X11" s="143"/>
      <c r="Y11" s="146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 x14ac:dyDescent="0.35">
      <c r="B12" s="127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0"/>
      <c r="W12" s="147">
        <f>W6*4+W8*9+W10*4</f>
        <v>705</v>
      </c>
      <c r="X12" s="148"/>
      <c r="Y12" s="158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 x14ac:dyDescent="0.3">
      <c r="B13" s="78">
        <v>4</v>
      </c>
      <c r="C13" s="267"/>
      <c r="D13" s="79" t="str">
        <f>'4月菜單'!E3</f>
        <v>地瓜飯</v>
      </c>
      <c r="E13" s="79" t="s">
        <v>15</v>
      </c>
      <c r="F13" s="79"/>
      <c r="G13" s="79" t="str">
        <f>'4月菜單'!E4</f>
        <v>壽喜燒肉</v>
      </c>
      <c r="H13" s="79" t="s">
        <v>17</v>
      </c>
      <c r="I13" s="79"/>
      <c r="J13" s="79" t="str">
        <f>'4月菜單'!E5</f>
        <v>麻婆豆腐(豆)</v>
      </c>
      <c r="K13" s="79" t="s">
        <v>17</v>
      </c>
      <c r="L13" s="79"/>
      <c r="M13" s="189" t="str">
        <f>'4月菜單'!E6</f>
        <v>洋蔥炒蛋</v>
      </c>
      <c r="N13" s="189" t="s">
        <v>18</v>
      </c>
      <c r="O13" s="189"/>
      <c r="P13" s="79" t="str">
        <f>'4月菜單'!E7</f>
        <v>淺色蔬菜</v>
      </c>
      <c r="Q13" s="79" t="s">
        <v>19</v>
      </c>
      <c r="R13" s="79"/>
      <c r="S13" s="79" t="str">
        <f>'4月菜單'!E8</f>
        <v>蘿蔔豚骨湯+產履豆奶</v>
      </c>
      <c r="T13" s="79" t="s">
        <v>17</v>
      </c>
      <c r="U13" s="79"/>
      <c r="V13" s="268" t="s">
        <v>230</v>
      </c>
      <c r="W13" s="134" t="s">
        <v>7</v>
      </c>
      <c r="X13" s="135" t="s">
        <v>35</v>
      </c>
      <c r="Y13" s="136">
        <v>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67"/>
      <c r="D14" s="124" t="s">
        <v>213</v>
      </c>
      <c r="E14" s="124"/>
      <c r="F14" s="124">
        <v>80</v>
      </c>
      <c r="G14" s="26" t="s">
        <v>224</v>
      </c>
      <c r="H14" s="26"/>
      <c r="I14" s="26">
        <v>60</v>
      </c>
      <c r="J14" s="26" t="s">
        <v>226</v>
      </c>
      <c r="K14" s="26"/>
      <c r="L14" s="26">
        <v>40</v>
      </c>
      <c r="M14" s="26" t="s">
        <v>229</v>
      </c>
      <c r="N14" s="26"/>
      <c r="O14" s="26">
        <v>35</v>
      </c>
      <c r="P14" s="26" t="str">
        <f>P13</f>
        <v>淺色蔬菜</v>
      </c>
      <c r="Q14" s="26"/>
      <c r="R14" s="26">
        <v>120</v>
      </c>
      <c r="S14" s="25" t="s">
        <v>91</v>
      </c>
      <c r="T14" s="25"/>
      <c r="U14" s="25">
        <v>40</v>
      </c>
      <c r="V14" s="269"/>
      <c r="W14" s="137">
        <v>96</v>
      </c>
      <c r="X14" s="138" t="s">
        <v>36</v>
      </c>
      <c r="Y14" s="139">
        <v>2.6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2</v>
      </c>
      <c r="C15" s="267"/>
      <c r="D15" s="124" t="s">
        <v>223</v>
      </c>
      <c r="E15" s="124"/>
      <c r="F15" s="124">
        <v>55</v>
      </c>
      <c r="G15" s="26" t="s">
        <v>225</v>
      </c>
      <c r="H15" s="26"/>
      <c r="I15" s="26">
        <v>30</v>
      </c>
      <c r="J15" s="26" t="s">
        <v>220</v>
      </c>
      <c r="K15" s="26"/>
      <c r="L15" s="26">
        <v>20</v>
      </c>
      <c r="M15" s="25" t="s">
        <v>220</v>
      </c>
      <c r="N15" s="174"/>
      <c r="O15" s="25">
        <v>20</v>
      </c>
      <c r="P15" s="26"/>
      <c r="Q15" s="26"/>
      <c r="R15" s="26"/>
      <c r="S15" s="25" t="s">
        <v>254</v>
      </c>
      <c r="T15" s="25"/>
      <c r="U15" s="25">
        <v>10</v>
      </c>
      <c r="V15" s="269"/>
      <c r="W15" s="140" t="s">
        <v>9</v>
      </c>
      <c r="X15" s="141" t="s">
        <v>37</v>
      </c>
      <c r="Y15" s="139">
        <v>2.7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67"/>
      <c r="D16" s="124"/>
      <c r="E16" s="124"/>
      <c r="F16" s="124"/>
      <c r="G16" s="26" t="s">
        <v>217</v>
      </c>
      <c r="H16" s="85"/>
      <c r="I16" s="26">
        <v>10</v>
      </c>
      <c r="J16" s="25" t="s">
        <v>227</v>
      </c>
      <c r="K16" s="174"/>
      <c r="L16" s="25">
        <v>10</v>
      </c>
      <c r="M16" s="25" t="s">
        <v>217</v>
      </c>
      <c r="N16" s="174"/>
      <c r="O16" s="25">
        <v>10</v>
      </c>
      <c r="P16" s="26"/>
      <c r="Q16" s="85"/>
      <c r="R16" s="26"/>
      <c r="S16" s="25"/>
      <c r="T16" s="192"/>
      <c r="U16" s="25"/>
      <c r="V16" s="269"/>
      <c r="W16" s="137">
        <f>Y14*5+Y16*5+Y18*8</f>
        <v>24</v>
      </c>
      <c r="X16" s="141" t="s">
        <v>38</v>
      </c>
      <c r="Y16" s="139">
        <v>2.2000000000000002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7" ht="27.95" customHeight="1" x14ac:dyDescent="0.25">
      <c r="B17" s="271" t="s">
        <v>43</v>
      </c>
      <c r="C17" s="267"/>
      <c r="D17" s="30"/>
      <c r="E17" s="30"/>
      <c r="F17" s="25"/>
      <c r="G17" s="25" t="s">
        <v>220</v>
      </c>
      <c r="H17" s="30"/>
      <c r="I17" s="25">
        <v>10</v>
      </c>
      <c r="J17" s="25" t="s">
        <v>228</v>
      </c>
      <c r="K17" s="174"/>
      <c r="L17" s="25">
        <v>10</v>
      </c>
      <c r="M17" s="25"/>
      <c r="N17" s="174"/>
      <c r="O17" s="25"/>
      <c r="P17" s="26"/>
      <c r="Q17" s="85"/>
      <c r="R17" s="26"/>
      <c r="S17" s="26"/>
      <c r="T17" s="85"/>
      <c r="U17" s="26"/>
      <c r="V17" s="269"/>
      <c r="W17" s="140" t="s">
        <v>11</v>
      </c>
      <c r="X17" s="141" t="s">
        <v>39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7" ht="27.95" customHeight="1" x14ac:dyDescent="0.3">
      <c r="B18" s="271"/>
      <c r="C18" s="267"/>
      <c r="D18" s="30"/>
      <c r="E18" s="30"/>
      <c r="F18" s="25"/>
      <c r="G18" s="185"/>
      <c r="H18" s="30"/>
      <c r="I18" s="25"/>
      <c r="J18" s="180"/>
      <c r="K18" s="30"/>
      <c r="L18" s="25"/>
      <c r="M18" s="26"/>
      <c r="N18" s="85"/>
      <c r="O18" s="26"/>
      <c r="P18" s="26"/>
      <c r="Q18" s="85"/>
      <c r="R18" s="26"/>
      <c r="S18" s="130"/>
      <c r="T18" s="130"/>
      <c r="U18" s="130"/>
      <c r="V18" s="269"/>
      <c r="W18" s="137">
        <v>26</v>
      </c>
      <c r="X18" s="142" t="s">
        <v>40</v>
      </c>
      <c r="Y18" s="152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7" ht="27.95" customHeight="1" x14ac:dyDescent="0.25">
      <c r="B19" s="31" t="s">
        <v>44</v>
      </c>
      <c r="C19" s="87"/>
      <c r="D19" s="30"/>
      <c r="E19" s="30"/>
      <c r="F19" s="25"/>
      <c r="G19" s="25"/>
      <c r="H19" s="30"/>
      <c r="I19" s="25"/>
      <c r="J19" s="180"/>
      <c r="K19" s="30"/>
      <c r="L19" s="30"/>
      <c r="M19" s="123"/>
      <c r="N19" s="168"/>
      <c r="O19" s="123"/>
      <c r="P19" s="26"/>
      <c r="Q19" s="85"/>
      <c r="R19" s="26"/>
      <c r="S19" s="26"/>
      <c r="T19" s="130"/>
      <c r="U19" s="130"/>
      <c r="V19" s="269"/>
      <c r="W19" s="140" t="s">
        <v>12</v>
      </c>
      <c r="X19" s="143"/>
      <c r="Y19" s="139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7" ht="27.95" customHeight="1" x14ac:dyDescent="0.3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0"/>
      <c r="W20" s="137">
        <f>W14*4+W16*9+W18*4</f>
        <v>704</v>
      </c>
      <c r="X20" s="145"/>
      <c r="Y20" s="152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7" s="80" customFormat="1" ht="27.95" customHeight="1" x14ac:dyDescent="0.3">
      <c r="B21" s="78">
        <v>4</v>
      </c>
      <c r="C21" s="267"/>
      <c r="D21" s="79" t="str">
        <f>'4月菜單'!I3</f>
        <v>寶島白飯</v>
      </c>
      <c r="E21" s="21" t="s">
        <v>15</v>
      </c>
      <c r="F21" s="79"/>
      <c r="G21" s="79" t="str">
        <f>'4月菜單'!I4</f>
        <v>豆乳雞翅(炸)</v>
      </c>
      <c r="H21" s="189" t="s">
        <v>54</v>
      </c>
      <c r="I21" s="79"/>
      <c r="J21" s="79" t="str">
        <f>'4月菜單'!I5</f>
        <v>魷魚白菜魯(海)</v>
      </c>
      <c r="K21" s="79" t="s">
        <v>17</v>
      </c>
      <c r="L21" s="79"/>
      <c r="M21" s="189" t="str">
        <f>'4月菜單'!I6</f>
        <v>黃金QQ滷蛋</v>
      </c>
      <c r="N21" s="189" t="s">
        <v>62</v>
      </c>
      <c r="O21" s="189"/>
      <c r="P21" s="79" t="str">
        <f>'4月菜單'!I7</f>
        <v>深色蔬菜</v>
      </c>
      <c r="Q21" s="79" t="s">
        <v>19</v>
      </c>
      <c r="R21" s="79"/>
      <c r="S21" s="79" t="str">
        <f>'4月菜單'!I8</f>
        <v>筍香蛋花湯</v>
      </c>
      <c r="T21" s="79" t="s">
        <v>17</v>
      </c>
      <c r="U21" s="79"/>
      <c r="V21" s="268"/>
      <c r="W21" s="134" t="s">
        <v>7</v>
      </c>
      <c r="X21" s="135" t="s">
        <v>35</v>
      </c>
      <c r="Y21" s="136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7" s="95" customFormat="1" ht="27.75" customHeight="1" x14ac:dyDescent="0.4">
      <c r="B22" s="81" t="s">
        <v>8</v>
      </c>
      <c r="C22" s="267"/>
      <c r="D22" s="26" t="s">
        <v>213</v>
      </c>
      <c r="E22" s="26"/>
      <c r="F22" s="26">
        <v>100</v>
      </c>
      <c r="G22" s="25" t="s">
        <v>282</v>
      </c>
      <c r="H22" s="25"/>
      <c r="I22" s="25">
        <v>100</v>
      </c>
      <c r="J22" s="25" t="s">
        <v>232</v>
      </c>
      <c r="K22" s="25"/>
      <c r="L22" s="25">
        <v>40</v>
      </c>
      <c r="M22" s="25" t="s">
        <v>235</v>
      </c>
      <c r="N22" s="25"/>
      <c r="O22" s="25">
        <v>40</v>
      </c>
      <c r="P22" s="26" t="str">
        <f>P21</f>
        <v>深色蔬菜</v>
      </c>
      <c r="Q22" s="26"/>
      <c r="R22" s="26">
        <v>120</v>
      </c>
      <c r="S22" s="26" t="s">
        <v>234</v>
      </c>
      <c r="T22" s="26"/>
      <c r="U22" s="26">
        <v>40</v>
      </c>
      <c r="V22" s="269"/>
      <c r="W22" s="137">
        <v>97</v>
      </c>
      <c r="X22" s="138" t="s">
        <v>36</v>
      </c>
      <c r="Y22" s="139">
        <v>2.2000000000000002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7" s="95" customFormat="1" ht="27.95" customHeight="1" x14ac:dyDescent="0.3">
      <c r="B23" s="81">
        <v>3</v>
      </c>
      <c r="C23" s="267"/>
      <c r="D23" s="26"/>
      <c r="E23" s="26"/>
      <c r="F23" s="26"/>
      <c r="G23" s="26"/>
      <c r="H23" s="26"/>
      <c r="I23" s="26"/>
      <c r="J23" s="26" t="s">
        <v>217</v>
      </c>
      <c r="K23" s="174"/>
      <c r="L23" s="25">
        <v>10</v>
      </c>
      <c r="M23" s="25"/>
      <c r="N23" s="25"/>
      <c r="O23" s="25"/>
      <c r="P23" s="26"/>
      <c r="Q23" s="26"/>
      <c r="R23" s="26"/>
      <c r="S23" s="26" t="s">
        <v>229</v>
      </c>
      <c r="T23" s="26"/>
      <c r="U23" s="26">
        <v>10</v>
      </c>
      <c r="V23" s="269"/>
      <c r="W23" s="140" t="s">
        <v>9</v>
      </c>
      <c r="X23" s="141" t="s">
        <v>37</v>
      </c>
      <c r="Y23" s="139">
        <v>2.2000000000000002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7" s="95" customFormat="1" ht="27.95" customHeight="1" x14ac:dyDescent="0.4">
      <c r="B24" s="81" t="s">
        <v>10</v>
      </c>
      <c r="C24" s="267"/>
      <c r="D24" s="26"/>
      <c r="E24" s="26"/>
      <c r="F24" s="26"/>
      <c r="G24" s="26"/>
      <c r="H24" s="85"/>
      <c r="I24" s="26"/>
      <c r="J24" s="179" t="s">
        <v>233</v>
      </c>
      <c r="K24" s="179"/>
      <c r="L24" s="26">
        <v>40</v>
      </c>
      <c r="M24" s="26"/>
      <c r="N24" s="174"/>
      <c r="O24" s="25"/>
      <c r="P24" s="26"/>
      <c r="Q24" s="85"/>
      <c r="R24" s="26"/>
      <c r="S24" s="26"/>
      <c r="T24" s="85"/>
      <c r="U24" s="26"/>
      <c r="V24" s="269"/>
      <c r="W24" s="137">
        <f>Y22*5+Y24*5+Y26*8</f>
        <v>22</v>
      </c>
      <c r="X24" s="141" t="s">
        <v>38</v>
      </c>
      <c r="Y24" s="139">
        <v>2.2000000000000002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7" s="95" customFormat="1" ht="27.95" customHeight="1" x14ac:dyDescent="0.25">
      <c r="B25" s="271" t="s">
        <v>45</v>
      </c>
      <c r="C25" s="267"/>
      <c r="D25" s="26"/>
      <c r="E25" s="26"/>
      <c r="F25" s="26"/>
      <c r="G25" s="26"/>
      <c r="H25" s="85"/>
      <c r="I25" s="26"/>
      <c r="J25" s="26" t="s">
        <v>144</v>
      </c>
      <c r="K25" s="85"/>
      <c r="L25" s="26">
        <v>5</v>
      </c>
      <c r="M25" s="179"/>
      <c r="N25" s="179"/>
      <c r="O25" s="26"/>
      <c r="P25" s="26"/>
      <c r="Q25" s="85"/>
      <c r="R25" s="26"/>
      <c r="S25" s="26"/>
      <c r="T25" s="85"/>
      <c r="U25" s="26"/>
      <c r="V25" s="269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7" s="95" customFormat="1" ht="27.95" customHeight="1" x14ac:dyDescent="0.4">
      <c r="B26" s="271"/>
      <c r="C26" s="267"/>
      <c r="D26" s="26"/>
      <c r="E26" s="26"/>
      <c r="F26" s="26"/>
      <c r="G26" s="185"/>
      <c r="H26" s="30"/>
      <c r="I26" s="25"/>
      <c r="J26" s="26"/>
      <c r="K26" s="85"/>
      <c r="L26" s="26"/>
      <c r="M26" s="26"/>
      <c r="N26" s="85"/>
      <c r="O26" s="26"/>
      <c r="P26" s="26"/>
      <c r="Q26" s="85"/>
      <c r="R26" s="26"/>
      <c r="S26" s="26"/>
      <c r="T26" s="85"/>
      <c r="U26" s="26"/>
      <c r="V26" s="269"/>
      <c r="W26" s="137">
        <v>26.5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7" s="95" customFormat="1" ht="27.95" customHeight="1" x14ac:dyDescent="0.25">
      <c r="B27" s="31" t="s">
        <v>44</v>
      </c>
      <c r="C27" s="100"/>
      <c r="D27" s="26"/>
      <c r="E27" s="85"/>
      <c r="F27" s="26"/>
      <c r="G27" s="2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69"/>
      <c r="W27" s="140" t="s">
        <v>12</v>
      </c>
      <c r="X27" s="143"/>
      <c r="Y27" s="139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7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0"/>
      <c r="W28" s="137">
        <f>W22*4+W24*9+W26*4</f>
        <v>692</v>
      </c>
      <c r="X28" s="145"/>
      <c r="Y28" s="139"/>
      <c r="Z28" s="93"/>
      <c r="AB28" s="102"/>
      <c r="AC28" s="103">
        <f>AC27*4/AF27</f>
        <v>0.15817029484706532</v>
      </c>
      <c r="AD28" s="103">
        <f>AD27*9/AF27</f>
        <v>0.28520253513364563</v>
      </c>
      <c r="AE28" s="103">
        <f>AE27*4/AF27</f>
        <v>0.55662717001928907</v>
      </c>
    </row>
    <row r="29" spans="2:37" s="80" customFormat="1" ht="27.95" customHeight="1" x14ac:dyDescent="0.3">
      <c r="B29" s="78">
        <v>4</v>
      </c>
      <c r="C29" s="267"/>
      <c r="D29" s="79">
        <f>'4月菜單'!M3</f>
        <v>0</v>
      </c>
      <c r="E29" s="79" t="s">
        <v>15</v>
      </c>
      <c r="F29" s="79"/>
      <c r="G29" s="79">
        <f>'4月菜單'!M4</f>
        <v>0</v>
      </c>
      <c r="H29" s="79" t="s">
        <v>17</v>
      </c>
      <c r="I29" s="79"/>
      <c r="J29" s="79">
        <f>'4月菜單'!M5</f>
        <v>0</v>
      </c>
      <c r="K29" s="79" t="s">
        <v>17</v>
      </c>
      <c r="L29" s="79"/>
      <c r="M29" s="79">
        <f>'4月菜單'!M6</f>
        <v>0</v>
      </c>
      <c r="N29" s="79" t="s">
        <v>54</v>
      </c>
      <c r="O29" s="79"/>
      <c r="P29" s="79">
        <f>'4月菜單'!M7</f>
        <v>0</v>
      </c>
      <c r="Q29" s="79" t="s">
        <v>19</v>
      </c>
      <c r="R29" s="79"/>
      <c r="S29" s="79">
        <f>'4月菜單'!M8</f>
        <v>0</v>
      </c>
      <c r="T29" s="79" t="s">
        <v>17</v>
      </c>
      <c r="U29" s="79"/>
      <c r="V29" s="268"/>
      <c r="W29" s="134" t="s">
        <v>7</v>
      </c>
      <c r="X29" s="135" t="s">
        <v>35</v>
      </c>
      <c r="Y29" s="157"/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7" ht="27.95" customHeight="1" x14ac:dyDescent="0.3">
      <c r="B30" s="81" t="s">
        <v>8</v>
      </c>
      <c r="C30" s="267"/>
      <c r="D30" s="26"/>
      <c r="E30" s="26"/>
      <c r="F30" s="26"/>
      <c r="G30" s="216"/>
      <c r="H30" s="222"/>
      <c r="I30" s="217"/>
      <c r="J30" s="222"/>
      <c r="K30" s="218"/>
      <c r="L30" s="26"/>
      <c r="M30" s="26"/>
      <c r="N30" s="26"/>
      <c r="O30" s="26"/>
      <c r="P30" s="26"/>
      <c r="Q30" s="26"/>
      <c r="R30" s="26"/>
      <c r="S30" s="25"/>
      <c r="T30" s="25"/>
      <c r="U30" s="25"/>
      <c r="V30" s="269"/>
      <c r="W30" s="137"/>
      <c r="X30" s="138" t="s">
        <v>36</v>
      </c>
      <c r="Y30" s="146"/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7" ht="27.95" customHeight="1" x14ac:dyDescent="0.3">
      <c r="B31" s="81">
        <v>4</v>
      </c>
      <c r="C31" s="267"/>
      <c r="D31" s="26"/>
      <c r="E31" s="26"/>
      <c r="F31" s="26"/>
      <c r="G31" s="219"/>
      <c r="H31" s="223"/>
      <c r="I31" s="220"/>
      <c r="J31" s="223"/>
      <c r="K31" s="221"/>
      <c r="L31" s="26"/>
      <c r="M31" s="26"/>
      <c r="N31" s="26"/>
      <c r="O31" s="26"/>
      <c r="P31" s="26"/>
      <c r="Q31" s="26"/>
      <c r="R31" s="26"/>
      <c r="S31" s="25"/>
      <c r="T31" s="25"/>
      <c r="U31" s="25"/>
      <c r="V31" s="269"/>
      <c r="W31" s="140" t="s">
        <v>9</v>
      </c>
      <c r="X31" s="141" t="s">
        <v>37</v>
      </c>
      <c r="Y31" s="146"/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  <c r="AK31"/>
    </row>
    <row r="32" spans="2:37" ht="27.95" customHeight="1" x14ac:dyDescent="0.3">
      <c r="B32" s="81" t="s">
        <v>10</v>
      </c>
      <c r="C32" s="267"/>
      <c r="D32" s="26"/>
      <c r="E32" s="26"/>
      <c r="F32" s="26"/>
      <c r="G32" s="219"/>
      <c r="H32" s="223"/>
      <c r="I32" s="220"/>
      <c r="J32" s="223"/>
      <c r="K32" s="221"/>
      <c r="L32" s="26"/>
      <c r="M32" s="26"/>
      <c r="N32" s="26"/>
      <c r="O32" s="26"/>
      <c r="P32" s="26"/>
      <c r="Q32" s="85"/>
      <c r="R32" s="26"/>
      <c r="S32" s="25"/>
      <c r="T32" s="192"/>
      <c r="U32" s="25"/>
      <c r="V32" s="269"/>
      <c r="W32" s="137">
        <f>Y30*5+Y32*5+Y34*8</f>
        <v>0</v>
      </c>
      <c r="X32" s="141" t="s">
        <v>38</v>
      </c>
      <c r="Y32" s="146"/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  <c r="AK32"/>
    </row>
    <row r="33" spans="2:32" ht="27.95" customHeight="1" x14ac:dyDescent="0.25">
      <c r="B33" s="271" t="s">
        <v>46</v>
      </c>
      <c r="C33" s="267"/>
      <c r="D33" s="174"/>
      <c r="E33" s="30"/>
      <c r="F33" s="25"/>
      <c r="G33" s="190"/>
      <c r="H33" s="95"/>
      <c r="I33" s="191"/>
      <c r="J33" s="26"/>
      <c r="K33" s="26"/>
      <c r="L33" s="26"/>
      <c r="M33" s="26"/>
      <c r="N33" s="85"/>
      <c r="O33" s="26"/>
      <c r="P33" s="26"/>
      <c r="Q33" s="85"/>
      <c r="R33" s="26"/>
      <c r="S33" s="25"/>
      <c r="T33" s="174"/>
      <c r="U33" s="25"/>
      <c r="V33" s="269"/>
      <c r="W33" s="140" t="s">
        <v>11</v>
      </c>
      <c r="X33" s="141" t="s">
        <v>39</v>
      </c>
      <c r="Y33" s="146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1"/>
      <c r="C34" s="267"/>
      <c r="D34" s="174"/>
      <c r="E34" s="174"/>
      <c r="F34" s="25"/>
      <c r="G34" s="26"/>
      <c r="H34" s="85"/>
      <c r="I34" s="26"/>
      <c r="J34" s="26"/>
      <c r="K34" s="30"/>
      <c r="L34" s="25"/>
      <c r="M34" s="26"/>
      <c r="N34" s="179"/>
      <c r="O34" s="26"/>
      <c r="P34" s="26"/>
      <c r="Q34" s="85"/>
      <c r="R34" s="26"/>
      <c r="S34" s="25"/>
      <c r="T34" s="30"/>
      <c r="U34" s="25"/>
      <c r="V34" s="269"/>
      <c r="W34" s="137"/>
      <c r="X34" s="142" t="s">
        <v>40</v>
      </c>
      <c r="Y34" s="146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44</v>
      </c>
      <c r="C35" s="87"/>
      <c r="D35" s="85"/>
      <c r="E35" s="85"/>
      <c r="F35" s="26"/>
      <c r="G35" s="26"/>
      <c r="H35" s="179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69"/>
      <c r="W35" s="140" t="s">
        <v>12</v>
      </c>
      <c r="X35" s="143"/>
      <c r="Y35" s="146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 x14ac:dyDescent="0.35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0"/>
      <c r="W36" s="147">
        <f>W30*4+W32*9+W34*4</f>
        <v>0</v>
      </c>
      <c r="X36" s="148"/>
      <c r="Y36" s="158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 x14ac:dyDescent="0.3">
      <c r="B37" s="78">
        <v>4</v>
      </c>
      <c r="C37" s="267"/>
      <c r="D37" s="79">
        <f>'4月菜單'!Q3</f>
        <v>0</v>
      </c>
      <c r="E37" s="79" t="s">
        <v>127</v>
      </c>
      <c r="F37" s="79"/>
      <c r="G37" s="79">
        <f>'4月菜單'!Q4</f>
        <v>0</v>
      </c>
      <c r="H37" s="79" t="s">
        <v>54</v>
      </c>
      <c r="I37" s="79"/>
      <c r="J37" s="79">
        <f>'4月菜單'!Q5</f>
        <v>0</v>
      </c>
      <c r="K37" s="79" t="s">
        <v>17</v>
      </c>
      <c r="L37" s="79"/>
      <c r="M37" s="79">
        <f>'4月菜單'!Q6</f>
        <v>0</v>
      </c>
      <c r="N37" s="79" t="s">
        <v>17</v>
      </c>
      <c r="O37" s="79"/>
      <c r="P37" s="79">
        <f>'4月菜單'!Q7</f>
        <v>0</v>
      </c>
      <c r="Q37" s="79" t="s">
        <v>19</v>
      </c>
      <c r="R37" s="79"/>
      <c r="S37" s="79">
        <f>'4月菜單'!Q8</f>
        <v>0</v>
      </c>
      <c r="T37" s="79" t="s">
        <v>17</v>
      </c>
      <c r="U37" s="79"/>
      <c r="V37" s="268"/>
      <c r="W37" s="134" t="s">
        <v>7</v>
      </c>
      <c r="X37" s="135" t="s">
        <v>35</v>
      </c>
      <c r="Y37" s="157"/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67"/>
      <c r="D38" s="25"/>
      <c r="E38" s="25"/>
      <c r="F38" s="25"/>
      <c r="G38" s="26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9"/>
      <c r="W38" s="137">
        <v>98</v>
      </c>
      <c r="X38" s="138" t="s">
        <v>36</v>
      </c>
      <c r="Y38" s="146"/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5</v>
      </c>
      <c r="C39" s="267"/>
      <c r="D39" s="25"/>
      <c r="E39" s="25"/>
      <c r="F39" s="25"/>
      <c r="G39" s="26"/>
      <c r="H39" s="25"/>
      <c r="I39" s="25"/>
      <c r="J39" s="26"/>
      <c r="K39" s="26"/>
      <c r="L39" s="26"/>
      <c r="M39" s="25"/>
      <c r="N39" s="25"/>
      <c r="O39" s="25"/>
      <c r="P39" s="26"/>
      <c r="Q39" s="26"/>
      <c r="R39" s="26"/>
      <c r="S39" s="26"/>
      <c r="T39" s="179"/>
      <c r="U39" s="26"/>
      <c r="V39" s="269"/>
      <c r="W39" s="140" t="s">
        <v>9</v>
      </c>
      <c r="X39" s="141" t="s">
        <v>37</v>
      </c>
      <c r="Y39" s="146"/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67"/>
      <c r="D40" s="25"/>
      <c r="E40" s="25"/>
      <c r="F40" s="25"/>
      <c r="G40" s="26"/>
      <c r="H40" s="25"/>
      <c r="I40" s="25"/>
      <c r="J40" s="180"/>
      <c r="K40" s="25"/>
      <c r="L40" s="25"/>
      <c r="M40" s="26"/>
      <c r="N40" s="26"/>
      <c r="O40" s="25"/>
      <c r="P40" s="26"/>
      <c r="Q40" s="26"/>
      <c r="R40" s="26"/>
      <c r="S40" s="26"/>
      <c r="T40" s="26"/>
      <c r="U40" s="26"/>
      <c r="V40" s="269"/>
      <c r="W40" s="137">
        <f>Y38*5+Y40*5+Y42*8</f>
        <v>0</v>
      </c>
      <c r="X40" s="141" t="s">
        <v>38</v>
      </c>
      <c r="Y40" s="146"/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 x14ac:dyDescent="0.25">
      <c r="B41" s="271" t="s">
        <v>47</v>
      </c>
      <c r="C41" s="267"/>
      <c r="D41" s="25"/>
      <c r="E41" s="30"/>
      <c r="F41" s="25"/>
      <c r="G41" s="179"/>
      <c r="H41" s="25"/>
      <c r="I41" s="25"/>
      <c r="J41" s="180"/>
      <c r="K41" s="174"/>
      <c r="L41" s="25"/>
      <c r="M41" s="26"/>
      <c r="N41" s="179"/>
      <c r="O41" s="26"/>
      <c r="P41" s="26"/>
      <c r="Q41" s="26"/>
      <c r="R41" s="26"/>
      <c r="S41" s="116"/>
      <c r="T41" s="121"/>
      <c r="U41" s="118"/>
      <c r="V41" s="269"/>
      <c r="W41" s="140" t="s">
        <v>11</v>
      </c>
      <c r="X41" s="141" t="s">
        <v>39</v>
      </c>
      <c r="Y41" s="146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1"/>
      <c r="C42" s="267"/>
      <c r="D42" s="25"/>
      <c r="E42" s="30"/>
      <c r="F42" s="26"/>
      <c r="G42" s="25"/>
      <c r="H42" s="30"/>
      <c r="I42" s="25"/>
      <c r="J42" s="180"/>
      <c r="K42" s="30"/>
      <c r="L42" s="26"/>
      <c r="M42" s="26"/>
      <c r="N42" s="85"/>
      <c r="O42" s="26"/>
      <c r="P42" s="26"/>
      <c r="Q42" s="85"/>
      <c r="R42" s="26"/>
      <c r="S42" s="26"/>
      <c r="T42" s="85"/>
      <c r="U42" s="26"/>
      <c r="V42" s="269"/>
      <c r="W42" s="137">
        <v>26</v>
      </c>
      <c r="X42" s="142" t="s">
        <v>40</v>
      </c>
      <c r="Y42" s="146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44</v>
      </c>
      <c r="C43" s="87"/>
      <c r="D43" s="187"/>
      <c r="E43" s="30"/>
      <c r="F43" s="25"/>
      <c r="G43" s="180"/>
      <c r="H43" s="193"/>
      <c r="I43" s="180"/>
      <c r="J43" s="180"/>
      <c r="K43" s="179"/>
      <c r="L43" s="26"/>
      <c r="M43" s="180"/>
      <c r="N43" s="85"/>
      <c r="O43" s="26"/>
      <c r="P43" s="26"/>
      <c r="Q43" s="85"/>
      <c r="R43" s="26"/>
      <c r="S43" s="26"/>
      <c r="T43" s="85"/>
      <c r="U43" s="26"/>
      <c r="V43" s="269"/>
      <c r="W43" s="140" t="s">
        <v>12</v>
      </c>
      <c r="X43" s="143"/>
      <c r="Y43" s="146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26"/>
      <c r="N44" s="85"/>
      <c r="O44" s="26"/>
      <c r="P44" s="106"/>
      <c r="Q44" s="105"/>
      <c r="R44" s="106"/>
      <c r="S44" s="106"/>
      <c r="T44" s="105"/>
      <c r="U44" s="106"/>
      <c r="V44" s="270"/>
      <c r="W44" s="147">
        <f>W38*4+W40*9+W42*4</f>
        <v>496</v>
      </c>
      <c r="X44" s="148"/>
      <c r="Y44" s="158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108"/>
      <c r="AB45" s="94"/>
    </row>
    <row r="46" spans="2:32" x14ac:dyDescent="0.25">
      <c r="B46" s="94"/>
      <c r="C46" s="99"/>
      <c r="D46" s="272"/>
      <c r="E46" s="272"/>
      <c r="F46" s="273"/>
      <c r="G46" s="273"/>
      <c r="H46" s="109"/>
      <c r="K46" s="109"/>
      <c r="N46" s="109"/>
      <c r="Q46" s="109"/>
      <c r="T46" s="109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52"/>
  <sheetViews>
    <sheetView topLeftCell="A5" zoomScale="60" workbookViewId="0">
      <selection activeCell="F10" sqref="F1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64" t="s">
        <v>285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51"/>
      <c r="AB1" s="53"/>
    </row>
    <row r="2" spans="2:32" ht="16.5" customHeight="1" x14ac:dyDescent="0.45">
      <c r="B2" s="280"/>
      <c r="C2" s="281"/>
      <c r="D2" s="281"/>
      <c r="E2" s="281"/>
      <c r="F2" s="281"/>
      <c r="G2" s="28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4</v>
      </c>
      <c r="C5" s="275"/>
      <c r="D5" s="21" t="str">
        <f>'4月菜單'!A12</f>
        <v>寶島白飯+黃金肉包(冷主)</v>
      </c>
      <c r="E5" s="21" t="s">
        <v>49</v>
      </c>
      <c r="F5" s="22" t="s">
        <v>16</v>
      </c>
      <c r="G5" s="21" t="str">
        <f>'4月菜單'!A13</f>
        <v>板烤雞腿排</v>
      </c>
      <c r="H5" s="21" t="s">
        <v>50</v>
      </c>
      <c r="I5" s="22" t="s">
        <v>16</v>
      </c>
      <c r="J5" s="21" t="str">
        <f>'4月菜單'!A14</f>
        <v>日式經典醬燒肉</v>
      </c>
      <c r="K5" s="21" t="s">
        <v>17</v>
      </c>
      <c r="L5" s="22" t="s">
        <v>16</v>
      </c>
      <c r="M5" s="21" t="str">
        <f>'4月菜單'!A15</f>
        <v>瑶柱絲瓜冬粉(海)</v>
      </c>
      <c r="N5" s="21" t="s">
        <v>17</v>
      </c>
      <c r="O5" s="22" t="s">
        <v>16</v>
      </c>
      <c r="P5" s="21" t="str">
        <f>'4月菜單'!A16</f>
        <v>深色蔬菜</v>
      </c>
      <c r="Q5" s="21" t="s">
        <v>19</v>
      </c>
      <c r="R5" s="22" t="s">
        <v>16</v>
      </c>
      <c r="S5" s="21" t="str">
        <f>'4月菜單'!A17</f>
        <v>酸辣湯(芡)(豆)</v>
      </c>
      <c r="T5" s="21" t="s">
        <v>17</v>
      </c>
      <c r="U5" s="22" t="s">
        <v>16</v>
      </c>
      <c r="V5" s="276"/>
      <c r="W5" s="134" t="s">
        <v>7</v>
      </c>
      <c r="X5" s="135" t="s">
        <v>35</v>
      </c>
      <c r="Y5" s="157">
        <v>5.8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75"/>
      <c r="D6" s="124" t="s">
        <v>55</v>
      </c>
      <c r="E6" s="124"/>
      <c r="F6" s="124">
        <v>100</v>
      </c>
      <c r="G6" s="26" t="s">
        <v>238</v>
      </c>
      <c r="H6" s="26"/>
      <c r="I6" s="26">
        <v>120</v>
      </c>
      <c r="J6" s="25" t="s">
        <v>237</v>
      </c>
      <c r="K6" s="30"/>
      <c r="L6" s="185">
        <v>15</v>
      </c>
      <c r="M6" s="104" t="s">
        <v>119</v>
      </c>
      <c r="N6" s="104"/>
      <c r="O6" s="26">
        <v>10</v>
      </c>
      <c r="P6" s="26" t="s">
        <v>83</v>
      </c>
      <c r="Q6" s="25"/>
      <c r="R6" s="25">
        <v>120</v>
      </c>
      <c r="S6" s="25" t="s">
        <v>240</v>
      </c>
      <c r="T6" s="25"/>
      <c r="U6" s="25">
        <v>5</v>
      </c>
      <c r="V6" s="277"/>
      <c r="W6" s="137">
        <v>97</v>
      </c>
      <c r="X6" s="138" t="s">
        <v>36</v>
      </c>
      <c r="Y6" s="146">
        <v>2.2999999999999998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8</v>
      </c>
      <c r="C7" s="275"/>
      <c r="D7" s="124"/>
      <c r="E7" s="124"/>
      <c r="F7" s="124"/>
      <c r="G7" s="26"/>
      <c r="H7" s="26"/>
      <c r="I7" s="26"/>
      <c r="J7" s="25" t="s">
        <v>145</v>
      </c>
      <c r="K7" s="30"/>
      <c r="L7" s="25">
        <v>20</v>
      </c>
      <c r="M7" s="26" t="s">
        <v>147</v>
      </c>
      <c r="N7" s="179"/>
      <c r="O7" s="26">
        <v>50</v>
      </c>
      <c r="P7" s="25"/>
      <c r="Q7" s="25"/>
      <c r="R7" s="25"/>
      <c r="S7" s="25" t="s">
        <v>239</v>
      </c>
      <c r="T7" s="25"/>
      <c r="U7" s="25">
        <v>5</v>
      </c>
      <c r="V7" s="277"/>
      <c r="W7" s="140" t="s">
        <v>9</v>
      </c>
      <c r="X7" s="141" t="s">
        <v>37</v>
      </c>
      <c r="Y7" s="146">
        <v>2.6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75"/>
      <c r="D8" s="124"/>
      <c r="E8" s="124"/>
      <c r="F8" s="124"/>
      <c r="G8" s="26"/>
      <c r="H8" s="26"/>
      <c r="I8" s="26"/>
      <c r="J8" s="25" t="s">
        <v>142</v>
      </c>
      <c r="K8" s="174"/>
      <c r="L8" s="25">
        <v>25</v>
      </c>
      <c r="M8" s="25" t="s">
        <v>141</v>
      </c>
      <c r="N8" s="30"/>
      <c r="O8" s="26">
        <v>10</v>
      </c>
      <c r="P8" s="25"/>
      <c r="Q8" s="30"/>
      <c r="R8" s="25"/>
      <c r="S8" s="25" t="s">
        <v>148</v>
      </c>
      <c r="T8" s="192"/>
      <c r="U8" s="25">
        <v>20</v>
      </c>
      <c r="V8" s="277"/>
      <c r="W8" s="137">
        <f>Y6*5+Y8*5+Y10*8</f>
        <v>23</v>
      </c>
      <c r="X8" s="141" t="s">
        <v>38</v>
      </c>
      <c r="Y8" s="146">
        <v>2.2999999999999998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79" t="s">
        <v>48</v>
      </c>
      <c r="C9" s="275"/>
      <c r="D9" s="124" t="s">
        <v>335</v>
      </c>
      <c r="E9" s="124"/>
      <c r="F9" s="124">
        <v>30</v>
      </c>
      <c r="G9" s="26"/>
      <c r="H9" s="26"/>
      <c r="I9" s="26"/>
      <c r="J9" s="25" t="s">
        <v>141</v>
      </c>
      <c r="K9" s="30"/>
      <c r="L9" s="25">
        <v>15</v>
      </c>
      <c r="M9" s="25" t="s">
        <v>296</v>
      </c>
      <c r="N9" s="30"/>
      <c r="O9" s="26">
        <v>2</v>
      </c>
      <c r="P9" s="25"/>
      <c r="Q9" s="30"/>
      <c r="R9" s="25"/>
      <c r="S9" s="25" t="s">
        <v>141</v>
      </c>
      <c r="T9" s="30"/>
      <c r="U9" s="25">
        <v>10</v>
      </c>
      <c r="V9" s="277"/>
      <c r="W9" s="140" t="s">
        <v>11</v>
      </c>
      <c r="X9" s="141" t="s">
        <v>39</v>
      </c>
      <c r="Y9" s="14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79"/>
      <c r="C10" s="275"/>
      <c r="D10" s="124"/>
      <c r="E10" s="124"/>
      <c r="F10" s="124"/>
      <c r="G10" s="26"/>
      <c r="H10" s="30"/>
      <c r="I10" s="26"/>
      <c r="J10" s="25"/>
      <c r="K10" s="30"/>
      <c r="L10" s="25"/>
      <c r="M10" s="180"/>
      <c r="N10" s="30"/>
      <c r="O10" s="25"/>
      <c r="P10" s="25"/>
      <c r="Q10" s="30"/>
      <c r="R10" s="25"/>
      <c r="S10" s="25" t="s">
        <v>144</v>
      </c>
      <c r="T10" s="30"/>
      <c r="U10" s="25">
        <v>5</v>
      </c>
      <c r="V10" s="277"/>
      <c r="W10" s="137">
        <v>27</v>
      </c>
      <c r="X10" s="142" t="s">
        <v>40</v>
      </c>
      <c r="Y10" s="146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80"/>
      <c r="N11" s="30"/>
      <c r="O11" s="26"/>
      <c r="P11" s="25"/>
      <c r="Q11" s="30"/>
      <c r="R11" s="25"/>
      <c r="S11" s="26" t="s">
        <v>149</v>
      </c>
      <c r="T11" s="30"/>
      <c r="U11" s="25">
        <v>5</v>
      </c>
      <c r="V11" s="277"/>
      <c r="W11" s="140" t="s">
        <v>12</v>
      </c>
      <c r="X11" s="143"/>
      <c r="Y11" s="146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78"/>
      <c r="W12" s="147">
        <f>W6*4+W8*9+W10*4</f>
        <v>703</v>
      </c>
      <c r="X12" s="148"/>
      <c r="Y12" s="158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4</v>
      </c>
      <c r="C13" s="275"/>
      <c r="D13" s="21" t="str">
        <f>'4月菜單'!E12</f>
        <v>地瓜飯</v>
      </c>
      <c r="E13" s="21" t="s">
        <v>15</v>
      </c>
      <c r="F13" s="21"/>
      <c r="G13" s="21" t="str">
        <f>'4月菜單'!E13</f>
        <v>彩椒雞丁</v>
      </c>
      <c r="H13" s="21" t="s">
        <v>17</v>
      </c>
      <c r="I13" s="21"/>
      <c r="J13" s="21" t="str">
        <f>'4月菜單'!E14</f>
        <v>蕃茄蛋豆腐(豆)</v>
      </c>
      <c r="K13" s="21" t="s">
        <v>17</v>
      </c>
      <c r="L13" s="21"/>
      <c r="M13" s="21" t="str">
        <f>'4月菜單'!E15</f>
        <v>爆漿黃金魚條(加)(炸)(海)</v>
      </c>
      <c r="N13" s="21" t="s">
        <v>54</v>
      </c>
      <c r="O13" s="21"/>
      <c r="P13" s="21" t="str">
        <f>'4月菜單'!E16</f>
        <v>淺色蔬菜</v>
      </c>
      <c r="Q13" s="21" t="s">
        <v>19</v>
      </c>
      <c r="R13" s="21"/>
      <c r="S13" s="21" t="str">
        <f>'4月菜單'!E17</f>
        <v>筍香豚骨湯</v>
      </c>
      <c r="T13" s="21" t="s">
        <v>17</v>
      </c>
      <c r="U13" s="21"/>
      <c r="V13" s="276"/>
      <c r="W13" s="134" t="s">
        <v>7</v>
      </c>
      <c r="X13" s="135" t="s">
        <v>35</v>
      </c>
      <c r="Y13" s="136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75"/>
      <c r="D14" s="124" t="s">
        <v>55</v>
      </c>
      <c r="E14" s="124"/>
      <c r="F14" s="124">
        <v>80</v>
      </c>
      <c r="G14" s="25" t="s">
        <v>242</v>
      </c>
      <c r="H14" s="25"/>
      <c r="I14" s="25">
        <v>70</v>
      </c>
      <c r="J14" s="123" t="s">
        <v>94</v>
      </c>
      <c r="K14" s="123"/>
      <c r="L14" s="123">
        <v>60</v>
      </c>
      <c r="M14" s="25" t="s">
        <v>297</v>
      </c>
      <c r="N14" s="25"/>
      <c r="O14" s="25">
        <v>30</v>
      </c>
      <c r="P14" s="26" t="str">
        <f>P13</f>
        <v>淺色蔬菜</v>
      </c>
      <c r="Q14" s="25"/>
      <c r="R14" s="25">
        <v>120</v>
      </c>
      <c r="S14" s="124" t="s">
        <v>148</v>
      </c>
      <c r="T14" s="124"/>
      <c r="U14" s="124">
        <v>40</v>
      </c>
      <c r="V14" s="277"/>
      <c r="W14" s="137">
        <f>Y13*15+Y15*8+Y17*15+Y18*12</f>
        <v>95</v>
      </c>
      <c r="X14" s="138" t="s">
        <v>36</v>
      </c>
      <c r="Y14" s="139">
        <v>2.7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9</v>
      </c>
      <c r="C15" s="275"/>
      <c r="D15" s="124" t="s">
        <v>57</v>
      </c>
      <c r="E15" s="124"/>
      <c r="F15" s="124">
        <v>55</v>
      </c>
      <c r="G15" s="25" t="s">
        <v>243</v>
      </c>
      <c r="H15" s="25"/>
      <c r="I15" s="25">
        <v>25</v>
      </c>
      <c r="J15" s="123" t="s">
        <v>59</v>
      </c>
      <c r="K15" s="123"/>
      <c r="L15" s="123">
        <v>15</v>
      </c>
      <c r="M15" s="25"/>
      <c r="N15" s="25"/>
      <c r="O15" s="25"/>
      <c r="P15" s="25"/>
      <c r="Q15" s="25"/>
      <c r="R15" s="25"/>
      <c r="S15" s="123" t="s">
        <v>254</v>
      </c>
      <c r="T15" s="123"/>
      <c r="U15" s="123">
        <v>10</v>
      </c>
      <c r="V15" s="277"/>
      <c r="W15" s="140" t="s">
        <v>9</v>
      </c>
      <c r="X15" s="141" t="s">
        <v>37</v>
      </c>
      <c r="Y15" s="139">
        <v>2.5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75"/>
      <c r="D16" s="124"/>
      <c r="E16" s="124"/>
      <c r="F16" s="124"/>
      <c r="G16" s="26" t="s">
        <v>241</v>
      </c>
      <c r="H16" s="30"/>
      <c r="I16" s="25">
        <v>10</v>
      </c>
      <c r="J16" s="123" t="s">
        <v>60</v>
      </c>
      <c r="K16" s="171"/>
      <c r="L16" s="123">
        <v>10</v>
      </c>
      <c r="M16" s="25"/>
      <c r="N16" s="25"/>
      <c r="O16" s="25"/>
      <c r="P16" s="25"/>
      <c r="Q16" s="30"/>
      <c r="R16" s="25"/>
      <c r="S16" s="26"/>
      <c r="T16" s="26"/>
      <c r="U16" s="26"/>
      <c r="V16" s="277"/>
      <c r="W16" s="137">
        <f>Y14*5+Y16*5+Y18*8</f>
        <v>26</v>
      </c>
      <c r="X16" s="141" t="s">
        <v>38</v>
      </c>
      <c r="Y16" s="139">
        <v>2.5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79" t="s">
        <v>43</v>
      </c>
      <c r="C17" s="275"/>
      <c r="D17" s="168"/>
      <c r="E17" s="168"/>
      <c r="F17" s="123"/>
      <c r="G17" s="25"/>
      <c r="H17" s="30"/>
      <c r="I17" s="25"/>
      <c r="J17" s="123"/>
      <c r="K17" s="168"/>
      <c r="L17" s="123"/>
      <c r="M17" s="25"/>
      <c r="N17" s="179"/>
      <c r="O17" s="25"/>
      <c r="P17" s="25"/>
      <c r="Q17" s="30"/>
      <c r="R17" s="25"/>
      <c r="S17" s="26"/>
      <c r="T17" s="26"/>
      <c r="U17" s="26"/>
      <c r="V17" s="277"/>
      <c r="W17" s="140" t="s">
        <v>11</v>
      </c>
      <c r="X17" s="141" t="s">
        <v>39</v>
      </c>
      <c r="Y17" s="139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79"/>
      <c r="C18" s="275"/>
      <c r="D18" s="168"/>
      <c r="E18" s="168"/>
      <c r="F18" s="123"/>
      <c r="G18" s="169"/>
      <c r="H18" s="168"/>
      <c r="I18" s="123"/>
      <c r="J18" s="123"/>
      <c r="K18" s="168"/>
      <c r="L18" s="123"/>
      <c r="M18" s="123"/>
      <c r="N18" s="167"/>
      <c r="O18" s="123"/>
      <c r="P18" s="25"/>
      <c r="Q18" s="30"/>
      <c r="R18" s="25"/>
      <c r="S18" s="25"/>
      <c r="T18" s="30"/>
      <c r="U18" s="25"/>
      <c r="V18" s="277"/>
      <c r="W18" s="137">
        <v>26.5</v>
      </c>
      <c r="X18" s="142" t="s">
        <v>40</v>
      </c>
      <c r="Y18" s="139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44</v>
      </c>
      <c r="C19" s="32"/>
      <c r="D19" s="168"/>
      <c r="E19" s="168"/>
      <c r="F19" s="123"/>
      <c r="G19" s="123"/>
      <c r="H19" s="168"/>
      <c r="I19" s="123"/>
      <c r="J19" s="123"/>
      <c r="K19" s="168"/>
      <c r="L19" s="168"/>
      <c r="M19" s="123"/>
      <c r="N19" s="168"/>
      <c r="O19" s="123"/>
      <c r="P19" s="25"/>
      <c r="Q19" s="30"/>
      <c r="R19" s="25"/>
      <c r="S19" s="25"/>
      <c r="T19" s="30"/>
      <c r="U19" s="25"/>
      <c r="V19" s="277"/>
      <c r="W19" s="140" t="s">
        <v>12</v>
      </c>
      <c r="X19" s="143"/>
      <c r="Y19" s="139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78"/>
      <c r="W20" s="137">
        <f>W14*4+W16*9+W18*4</f>
        <v>720</v>
      </c>
      <c r="X20" s="145"/>
      <c r="Y20" s="13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4</v>
      </c>
      <c r="C21" s="275"/>
      <c r="D21" s="21" t="str">
        <f>'4月菜單'!I12</f>
        <v>寶島白飯</v>
      </c>
      <c r="E21" s="21" t="s">
        <v>15</v>
      </c>
      <c r="F21" s="21"/>
      <c r="G21" s="21" t="str">
        <f>'4月菜單'!I13</f>
        <v>蔥燒豬排</v>
      </c>
      <c r="H21" s="21" t="s">
        <v>62</v>
      </c>
      <c r="I21" s="21"/>
      <c r="J21" s="21" t="str">
        <f>'4月菜單'!I14</f>
        <v>校園滷味(豆)</v>
      </c>
      <c r="K21" s="21" t="s">
        <v>17</v>
      </c>
      <c r="L21" s="21"/>
      <c r="M21" s="21" t="str">
        <f>'4月菜單'!I15</f>
        <v>青花佐蜜汁翅小腿</v>
      </c>
      <c r="N21" s="21" t="s">
        <v>50</v>
      </c>
      <c r="O21" s="21"/>
      <c r="P21" s="21" t="str">
        <f>'4月菜單'!I16</f>
        <v>深色蔬菜</v>
      </c>
      <c r="Q21" s="21" t="s">
        <v>19</v>
      </c>
      <c r="R21" s="21"/>
      <c r="S21" s="21" t="str">
        <f>'4月菜單'!I17</f>
        <v>玉米蛋花湯</v>
      </c>
      <c r="T21" s="21" t="s">
        <v>17</v>
      </c>
      <c r="U21" s="21"/>
      <c r="V21" s="276"/>
      <c r="W21" s="134" t="s">
        <v>7</v>
      </c>
      <c r="X21" s="135" t="s">
        <v>35</v>
      </c>
      <c r="Y21" s="136">
        <v>5.4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75"/>
      <c r="D22" s="124" t="s">
        <v>55</v>
      </c>
      <c r="E22" s="124"/>
      <c r="F22" s="124">
        <v>100</v>
      </c>
      <c r="G22" s="124" t="s">
        <v>244</v>
      </c>
      <c r="H22" s="124"/>
      <c r="I22" s="124">
        <v>60</v>
      </c>
      <c r="J22" s="25" t="s">
        <v>91</v>
      </c>
      <c r="K22" s="123"/>
      <c r="L22" s="123">
        <v>50</v>
      </c>
      <c r="M22" s="25" t="s">
        <v>279</v>
      </c>
      <c r="N22" s="123"/>
      <c r="O22" s="123">
        <v>30</v>
      </c>
      <c r="P22" s="26" t="s">
        <v>83</v>
      </c>
      <c r="Q22" s="25"/>
      <c r="R22" s="25">
        <v>120</v>
      </c>
      <c r="S22" s="124" t="s">
        <v>61</v>
      </c>
      <c r="T22" s="124"/>
      <c r="U22" s="124">
        <v>20</v>
      </c>
      <c r="V22" s="277"/>
      <c r="W22" s="137">
        <v>96</v>
      </c>
      <c r="X22" s="138" t="s">
        <v>36</v>
      </c>
      <c r="Y22" s="139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10</v>
      </c>
      <c r="C23" s="275"/>
      <c r="D23" s="124"/>
      <c r="E23" s="124"/>
      <c r="F23" s="124"/>
      <c r="G23" s="124"/>
      <c r="H23" s="124"/>
      <c r="I23" s="124"/>
      <c r="J23" s="25" t="s">
        <v>114</v>
      </c>
      <c r="K23" s="123"/>
      <c r="L23" s="123">
        <v>20</v>
      </c>
      <c r="M23" s="25" t="s">
        <v>245</v>
      </c>
      <c r="N23" s="123"/>
      <c r="O23" s="123">
        <v>15</v>
      </c>
      <c r="P23" s="25"/>
      <c r="Q23" s="25"/>
      <c r="R23" s="25"/>
      <c r="S23" s="26" t="s">
        <v>59</v>
      </c>
      <c r="T23" s="183"/>
      <c r="U23" s="124">
        <v>10</v>
      </c>
      <c r="V23" s="277"/>
      <c r="W23" s="140" t="s">
        <v>9</v>
      </c>
      <c r="X23" s="141" t="s">
        <v>37</v>
      </c>
      <c r="Y23" s="139">
        <v>2.2000000000000002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75"/>
      <c r="D24" s="124"/>
      <c r="E24" s="124"/>
      <c r="F24" s="124"/>
      <c r="G24" s="124"/>
      <c r="H24" s="170"/>
      <c r="I24" s="124"/>
      <c r="J24" s="25" t="s">
        <v>115</v>
      </c>
      <c r="K24" s="171"/>
      <c r="L24" s="123">
        <v>10</v>
      </c>
      <c r="M24" s="25"/>
      <c r="N24" s="171"/>
      <c r="O24" s="123"/>
      <c r="P24" s="25"/>
      <c r="Q24" s="30"/>
      <c r="R24" s="25"/>
      <c r="S24" s="124"/>
      <c r="T24" s="124"/>
      <c r="U24" s="124"/>
      <c r="V24" s="277"/>
      <c r="W24" s="137">
        <f>Y22*5+Y24*5+Y26*8</f>
        <v>24</v>
      </c>
      <c r="X24" s="141" t="s">
        <v>38</v>
      </c>
      <c r="Y24" s="139">
        <v>2.2999999999999998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79" t="s">
        <v>45</v>
      </c>
      <c r="C25" s="275"/>
      <c r="D25" s="124"/>
      <c r="E25" s="124"/>
      <c r="F25" s="124"/>
      <c r="G25" s="124"/>
      <c r="H25" s="170"/>
      <c r="I25" s="124"/>
      <c r="J25" s="25" t="s">
        <v>92</v>
      </c>
      <c r="K25" s="168"/>
      <c r="L25" s="123">
        <v>20</v>
      </c>
      <c r="M25" s="180"/>
      <c r="N25" s="168"/>
      <c r="O25" s="123"/>
      <c r="P25" s="25"/>
      <c r="Q25" s="30"/>
      <c r="R25" s="25"/>
      <c r="S25" s="123"/>
      <c r="T25" s="168"/>
      <c r="U25" s="123"/>
      <c r="V25" s="277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79"/>
      <c r="C26" s="275"/>
      <c r="D26" s="124"/>
      <c r="E26" s="124"/>
      <c r="F26" s="124"/>
      <c r="G26" s="169"/>
      <c r="H26" s="168"/>
      <c r="I26" s="123"/>
      <c r="J26" s="26" t="s">
        <v>58</v>
      </c>
      <c r="K26" s="168"/>
      <c r="L26" s="123">
        <v>15</v>
      </c>
      <c r="M26" s="26"/>
      <c r="N26" s="168"/>
      <c r="O26" s="123"/>
      <c r="P26" s="25"/>
      <c r="Q26" s="30"/>
      <c r="R26" s="25"/>
      <c r="S26" s="25"/>
      <c r="T26" s="30"/>
      <c r="U26" s="25"/>
      <c r="V26" s="277"/>
      <c r="W26" s="137">
        <v>26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44</v>
      </c>
      <c r="C27" s="39"/>
      <c r="D27" s="124"/>
      <c r="E27" s="124"/>
      <c r="F27" s="124"/>
      <c r="G27" s="123"/>
      <c r="H27" s="168"/>
      <c r="I27" s="123"/>
      <c r="J27" s="123"/>
      <c r="K27" s="168"/>
      <c r="L27" s="123"/>
      <c r="M27" s="123"/>
      <c r="N27" s="168"/>
      <c r="O27" s="123"/>
      <c r="P27" s="25"/>
      <c r="Q27" s="30"/>
      <c r="R27" s="25"/>
      <c r="S27" s="25"/>
      <c r="T27" s="30"/>
      <c r="U27" s="25"/>
      <c r="V27" s="277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180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78"/>
      <c r="W28" s="137">
        <f>W22*4+W24*9+W26*4</f>
        <v>704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4</v>
      </c>
      <c r="C29" s="275"/>
      <c r="D29" s="21" t="str">
        <f>'4月菜單'!M12</f>
        <v>胚芽飯</v>
      </c>
      <c r="E29" s="21" t="s">
        <v>15</v>
      </c>
      <c r="F29" s="21"/>
      <c r="G29" s="21" t="str">
        <f>'4月菜單'!M13</f>
        <v>卡拉炸雞排(炸)(加)</v>
      </c>
      <c r="H29" s="21" t="s">
        <v>113</v>
      </c>
      <c r="I29" s="21"/>
      <c r="J29" s="21" t="str">
        <f>'4月菜單'!M14</f>
        <v>四寶肉燥(醃)</v>
      </c>
      <c r="K29" s="21" t="s">
        <v>17</v>
      </c>
      <c r="L29" s="21"/>
      <c r="M29" s="21" t="str">
        <f>'4月菜單'!M15</f>
        <v>彩繪小瓜肉片</v>
      </c>
      <c r="N29" s="21" t="s">
        <v>117</v>
      </c>
      <c r="O29" s="21"/>
      <c r="P29" s="21" t="str">
        <f>'4月菜單'!M16</f>
        <v>淺色蔬菜</v>
      </c>
      <c r="Q29" s="21" t="s">
        <v>19</v>
      </c>
      <c r="R29" s="21"/>
      <c r="S29" s="21" t="str">
        <f>'4月菜單'!M17</f>
        <v>海芽味噌湯(豆)</v>
      </c>
      <c r="T29" s="21" t="s">
        <v>17</v>
      </c>
      <c r="U29" s="21"/>
      <c r="V29" s="268"/>
      <c r="W29" s="134" t="s">
        <v>7</v>
      </c>
      <c r="X29" s="135" t="s">
        <v>35</v>
      </c>
      <c r="Y29" s="153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75"/>
      <c r="D30" s="124" t="s">
        <v>42</v>
      </c>
      <c r="E30" s="124"/>
      <c r="F30" s="124">
        <v>60</v>
      </c>
      <c r="G30" s="123" t="s">
        <v>248</v>
      </c>
      <c r="H30" s="123"/>
      <c r="I30" s="123">
        <v>60</v>
      </c>
      <c r="J30" s="26" t="s">
        <v>102</v>
      </c>
      <c r="K30" s="124"/>
      <c r="L30" s="124">
        <v>20</v>
      </c>
      <c r="M30" s="124" t="s">
        <v>150</v>
      </c>
      <c r="N30" s="124"/>
      <c r="O30" s="124">
        <v>50</v>
      </c>
      <c r="P30" s="26" t="s">
        <v>82</v>
      </c>
      <c r="Q30" s="25"/>
      <c r="R30" s="25">
        <v>120</v>
      </c>
      <c r="S30" s="124" t="s">
        <v>60</v>
      </c>
      <c r="T30" s="124"/>
      <c r="U30" s="124">
        <v>40</v>
      </c>
      <c r="V30" s="269"/>
      <c r="W30" s="137">
        <v>98</v>
      </c>
      <c r="X30" s="138" t="s">
        <v>36</v>
      </c>
      <c r="Y30" s="154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11</v>
      </c>
      <c r="C31" s="275"/>
      <c r="D31" s="124" t="s">
        <v>67</v>
      </c>
      <c r="E31" s="124"/>
      <c r="F31" s="124">
        <v>40</v>
      </c>
      <c r="G31" s="123"/>
      <c r="H31" s="123"/>
      <c r="I31" s="123"/>
      <c r="J31" s="124" t="s">
        <v>56</v>
      </c>
      <c r="K31" s="124"/>
      <c r="L31" s="124">
        <v>35</v>
      </c>
      <c r="M31" s="124" t="s">
        <v>141</v>
      </c>
      <c r="N31" s="124"/>
      <c r="O31" s="124">
        <v>10</v>
      </c>
      <c r="P31" s="26"/>
      <c r="Q31" s="85"/>
      <c r="R31" s="26"/>
      <c r="S31" s="124" t="s">
        <v>246</v>
      </c>
      <c r="T31" s="124"/>
      <c r="U31" s="124">
        <v>5</v>
      </c>
      <c r="V31" s="269"/>
      <c r="W31" s="140" t="s">
        <v>9</v>
      </c>
      <c r="X31" s="141" t="s">
        <v>37</v>
      </c>
      <c r="Y31" s="154">
        <v>2.5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75"/>
      <c r="D32" s="124"/>
      <c r="E32" s="124"/>
      <c r="F32" s="124"/>
      <c r="G32" s="123"/>
      <c r="H32" s="168"/>
      <c r="I32" s="123"/>
      <c r="J32" s="124" t="s">
        <v>116</v>
      </c>
      <c r="K32" s="124"/>
      <c r="L32" s="124">
        <v>15</v>
      </c>
      <c r="M32" s="26" t="s">
        <v>237</v>
      </c>
      <c r="N32" s="124"/>
      <c r="O32" s="124">
        <v>10</v>
      </c>
      <c r="P32" s="26"/>
      <c r="Q32" s="85"/>
      <c r="R32" s="26"/>
      <c r="S32" s="124" t="s">
        <v>247</v>
      </c>
      <c r="T32" s="170"/>
      <c r="U32" s="124">
        <v>5</v>
      </c>
      <c r="V32" s="269"/>
      <c r="W32" s="137">
        <v>23</v>
      </c>
      <c r="X32" s="141" t="s">
        <v>38</v>
      </c>
      <c r="Y32" s="154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79" t="s">
        <v>46</v>
      </c>
      <c r="C33" s="275"/>
      <c r="D33" s="168"/>
      <c r="E33" s="168"/>
      <c r="F33" s="123"/>
      <c r="G33" s="176"/>
      <c r="H33" s="177"/>
      <c r="I33" s="178"/>
      <c r="J33" s="172"/>
      <c r="K33" s="124"/>
      <c r="L33" s="124"/>
      <c r="M33" s="124" t="s">
        <v>144</v>
      </c>
      <c r="N33" s="167"/>
      <c r="O33" s="124">
        <v>10</v>
      </c>
      <c r="P33" s="25"/>
      <c r="Q33" s="30"/>
      <c r="R33" s="25"/>
      <c r="S33" s="124"/>
      <c r="T33" s="170"/>
      <c r="U33" s="124"/>
      <c r="V33" s="269"/>
      <c r="W33" s="140" t="s">
        <v>11</v>
      </c>
      <c r="X33" s="141" t="s">
        <v>39</v>
      </c>
      <c r="Y33" s="15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79"/>
      <c r="C34" s="275"/>
      <c r="D34" s="30"/>
      <c r="E34" s="30"/>
      <c r="F34" s="25"/>
      <c r="G34" s="25"/>
      <c r="H34" s="30"/>
      <c r="I34" s="25"/>
      <c r="J34" s="25"/>
      <c r="K34" s="30"/>
      <c r="L34" s="25"/>
      <c r="M34" s="26" t="s">
        <v>151</v>
      </c>
      <c r="N34" s="174"/>
      <c r="O34" s="26">
        <v>10</v>
      </c>
      <c r="P34" s="25"/>
      <c r="Q34" s="30"/>
      <c r="R34" s="25"/>
      <c r="S34" s="124"/>
      <c r="T34" s="170"/>
      <c r="U34" s="124"/>
      <c r="V34" s="269"/>
      <c r="W34" s="137">
        <v>26.4</v>
      </c>
      <c r="X34" s="142" t="s">
        <v>40</v>
      </c>
      <c r="Y34" s="154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180"/>
      <c r="N35" s="30"/>
      <c r="O35" s="26"/>
      <c r="P35" s="25"/>
      <c r="Q35" s="30"/>
      <c r="R35" s="25"/>
      <c r="S35" s="172"/>
      <c r="T35" s="168"/>
      <c r="U35" s="123"/>
      <c r="V35" s="269"/>
      <c r="W35" s="140" t="s">
        <v>12</v>
      </c>
      <c r="X35" s="143"/>
      <c r="Y35" s="154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0"/>
      <c r="W36" s="155" t="s">
        <v>51</v>
      </c>
      <c r="X36" s="148"/>
      <c r="Y36" s="156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4</v>
      </c>
      <c r="C37" s="275"/>
      <c r="D37" s="21" t="str">
        <f>'4月菜單'!Q12</f>
        <v>老北京淋醬麵</v>
      </c>
      <c r="E37" s="21" t="s">
        <v>17</v>
      </c>
      <c r="F37" s="21"/>
      <c r="G37" s="21" t="str">
        <f>'4月菜單'!Q13</f>
        <v>三杯魷魚圈(海)(豆)</v>
      </c>
      <c r="H37" s="21" t="s">
        <v>17</v>
      </c>
      <c r="I37" s="21"/>
      <c r="J37" s="21" t="str">
        <f>'4月菜單'!Q14</f>
        <v>糖醋咕咾肉</v>
      </c>
      <c r="K37" s="21" t="s">
        <v>17</v>
      </c>
      <c r="L37" s="21"/>
      <c r="M37" s="21" t="str">
        <f>'4月菜單'!Q15</f>
        <v>日式饅頭(冷主)</v>
      </c>
      <c r="N37" s="21" t="s">
        <v>50</v>
      </c>
      <c r="O37" s="21"/>
      <c r="P37" s="21" t="str">
        <f>'4月菜單'!Q16</f>
        <v>深色蔬菜</v>
      </c>
      <c r="Q37" s="21" t="s">
        <v>19</v>
      </c>
      <c r="R37" s="21"/>
      <c r="S37" s="21" t="str">
        <f>'4月菜單'!Q17</f>
        <v>摩摩喳喳</v>
      </c>
      <c r="T37" s="21" t="s">
        <v>17</v>
      </c>
      <c r="U37" s="21"/>
      <c r="V37" s="268"/>
      <c r="W37" s="134" t="s">
        <v>7</v>
      </c>
      <c r="X37" s="135" t="s">
        <v>35</v>
      </c>
      <c r="Y37" s="136">
        <v>6.4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75"/>
      <c r="D38" s="25" t="s">
        <v>303</v>
      </c>
      <c r="E38" s="25"/>
      <c r="F38" s="25">
        <v>250</v>
      </c>
      <c r="G38" s="123" t="s">
        <v>249</v>
      </c>
      <c r="H38" s="123"/>
      <c r="I38" s="123">
        <v>50</v>
      </c>
      <c r="J38" s="25" t="s">
        <v>252</v>
      </c>
      <c r="K38" s="123"/>
      <c r="L38" s="123">
        <v>35</v>
      </c>
      <c r="M38" s="124" t="s">
        <v>298</v>
      </c>
      <c r="N38" s="124"/>
      <c r="O38" s="124">
        <v>30</v>
      </c>
      <c r="P38" s="26" t="s">
        <v>83</v>
      </c>
      <c r="Q38" s="26"/>
      <c r="R38" s="26">
        <v>120</v>
      </c>
      <c r="S38" s="124" t="s">
        <v>57</v>
      </c>
      <c r="T38" s="124"/>
      <c r="U38" s="124">
        <v>10</v>
      </c>
      <c r="V38" s="269"/>
      <c r="W38" s="137">
        <v>96</v>
      </c>
      <c r="X38" s="138" t="s">
        <v>36</v>
      </c>
      <c r="Y38" s="139">
        <v>2.8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12</v>
      </c>
      <c r="C39" s="275"/>
      <c r="D39" s="25" t="s">
        <v>306</v>
      </c>
      <c r="E39" s="25"/>
      <c r="F39" s="26">
        <v>15</v>
      </c>
      <c r="G39" s="123" t="s">
        <v>250</v>
      </c>
      <c r="H39" s="123"/>
      <c r="I39" s="123">
        <v>15</v>
      </c>
      <c r="J39" s="25" t="s">
        <v>56</v>
      </c>
      <c r="K39" s="123"/>
      <c r="L39" s="123">
        <v>30</v>
      </c>
      <c r="M39" s="123"/>
      <c r="N39" s="123"/>
      <c r="O39" s="123"/>
      <c r="P39" s="25"/>
      <c r="Q39" s="25"/>
      <c r="R39" s="25"/>
      <c r="S39" s="26" t="s">
        <v>299</v>
      </c>
      <c r="T39" s="124"/>
      <c r="U39" s="124">
        <v>10</v>
      </c>
      <c r="V39" s="269"/>
      <c r="W39" s="140" t="s">
        <v>9</v>
      </c>
      <c r="X39" s="141" t="s">
        <v>37</v>
      </c>
      <c r="Y39" s="139">
        <v>2.2999999999999998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75"/>
      <c r="D40" s="25" t="s">
        <v>304</v>
      </c>
      <c r="E40" s="30"/>
      <c r="F40" s="26">
        <v>30</v>
      </c>
      <c r="G40" s="123" t="s">
        <v>251</v>
      </c>
      <c r="H40" s="168"/>
      <c r="I40" s="123">
        <v>1</v>
      </c>
      <c r="J40" s="124" t="s">
        <v>152</v>
      </c>
      <c r="K40" s="171"/>
      <c r="L40" s="123">
        <v>10</v>
      </c>
      <c r="M40" s="123"/>
      <c r="N40" s="123"/>
      <c r="O40" s="123"/>
      <c r="P40" s="25"/>
      <c r="Q40" s="25"/>
      <c r="R40" s="25"/>
      <c r="S40" s="124" t="s">
        <v>300</v>
      </c>
      <c r="T40" s="170"/>
      <c r="U40" s="124">
        <v>10</v>
      </c>
      <c r="V40" s="269"/>
      <c r="W40" s="137">
        <f>Y38*5+Y40*5+Y42*8</f>
        <v>26</v>
      </c>
      <c r="X40" s="141" t="s">
        <v>38</v>
      </c>
      <c r="Y40" s="139">
        <v>2.4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79" t="s">
        <v>47</v>
      </c>
      <c r="C41" s="275"/>
      <c r="D41" s="25" t="s">
        <v>305</v>
      </c>
      <c r="E41" s="174"/>
      <c r="F41" s="26">
        <v>30</v>
      </c>
      <c r="G41" s="176" t="s">
        <v>276</v>
      </c>
      <c r="H41" s="177"/>
      <c r="I41" s="178">
        <v>10</v>
      </c>
      <c r="J41" s="124"/>
      <c r="K41" s="124"/>
      <c r="L41" s="124"/>
      <c r="M41" s="123"/>
      <c r="N41" s="167"/>
      <c r="O41" s="123"/>
      <c r="P41" s="25"/>
      <c r="Q41" s="25"/>
      <c r="R41" s="25"/>
      <c r="S41" s="26" t="s">
        <v>301</v>
      </c>
      <c r="T41" s="170"/>
      <c r="U41" s="124">
        <v>10</v>
      </c>
      <c r="V41" s="269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79"/>
      <c r="C42" s="275"/>
      <c r="D42" s="25"/>
      <c r="E42" s="30"/>
      <c r="F42" s="26"/>
      <c r="G42" s="123"/>
      <c r="H42" s="168"/>
      <c r="I42" s="123"/>
      <c r="J42" s="26"/>
      <c r="K42" s="167"/>
      <c r="L42" s="123"/>
      <c r="M42" s="123"/>
      <c r="N42" s="167"/>
      <c r="O42" s="123"/>
      <c r="P42" s="25"/>
      <c r="Q42" s="30"/>
      <c r="R42" s="25"/>
      <c r="S42" s="180"/>
      <c r="T42" s="85"/>
      <c r="U42" s="26"/>
      <c r="V42" s="269"/>
      <c r="W42" s="137">
        <v>27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44</v>
      </c>
      <c r="C43" s="32"/>
      <c r="D43" s="187"/>
      <c r="E43" s="30"/>
      <c r="F43" s="25"/>
      <c r="G43" s="123"/>
      <c r="H43" s="168"/>
      <c r="I43" s="123"/>
      <c r="J43" s="124"/>
      <c r="K43" s="167"/>
      <c r="L43" s="124"/>
      <c r="M43" s="124"/>
      <c r="N43" s="170"/>
      <c r="O43" s="124"/>
      <c r="P43" s="25"/>
      <c r="Q43" s="30"/>
      <c r="R43" s="25"/>
      <c r="S43" s="25"/>
      <c r="T43" s="30"/>
      <c r="U43" s="25"/>
      <c r="V43" s="269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180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70"/>
      <c r="W44" s="137">
        <f>W38*4+W40*9+W42*4</f>
        <v>726</v>
      </c>
      <c r="X44" s="145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47"/>
    </row>
    <row r="46" spans="2:32" x14ac:dyDescent="0.25">
      <c r="D46" s="283"/>
      <c r="E46" s="283"/>
      <c r="F46" s="284"/>
      <c r="G46" s="284"/>
      <c r="H46" s="48"/>
      <c r="K46" s="48"/>
      <c r="N46" s="48"/>
      <c r="Q46" s="48"/>
      <c r="T46" s="48"/>
    </row>
    <row r="47" spans="2:32" x14ac:dyDescent="0.25">
      <c r="I47" s="46"/>
      <c r="K47" s="2"/>
      <c r="L47" s="46"/>
      <c r="N47" s="2"/>
      <c r="O47" s="46"/>
      <c r="Q47" s="2"/>
      <c r="R47" s="49"/>
      <c r="S47" s="111"/>
      <c r="T47" s="50"/>
      <c r="W47" s="3"/>
      <c r="X47" s="2"/>
      <c r="Y47" s="2"/>
      <c r="AB47" s="2"/>
    </row>
    <row r="48" spans="2:32" x14ac:dyDescent="0.25">
      <c r="I48" s="46"/>
      <c r="K48" s="2"/>
      <c r="L48" s="46"/>
      <c r="N48" s="2"/>
      <c r="O48" s="46"/>
      <c r="Q48" s="2"/>
      <c r="R48" s="49"/>
      <c r="S48" s="111"/>
      <c r="T48" s="50"/>
      <c r="W48" s="3"/>
      <c r="X48" s="2"/>
      <c r="Y48" s="2"/>
      <c r="AB48" s="2"/>
    </row>
    <row r="49" spans="9:28" x14ac:dyDescent="0.25">
      <c r="I49" s="46"/>
      <c r="K49" s="2"/>
      <c r="L49" s="46"/>
      <c r="N49" s="2"/>
      <c r="O49" s="46"/>
      <c r="Q49" s="2"/>
      <c r="R49" s="49"/>
      <c r="S49" s="111"/>
      <c r="T49" s="50"/>
      <c r="W49" s="3"/>
      <c r="X49" s="2"/>
      <c r="Y49" s="2"/>
      <c r="AB49" s="2"/>
    </row>
    <row r="50" spans="9:28" x14ac:dyDescent="0.25">
      <c r="I50" s="46"/>
      <c r="K50" s="2"/>
      <c r="L50" s="46"/>
      <c r="N50" s="2"/>
      <c r="O50" s="46"/>
      <c r="Q50" s="2"/>
      <c r="R50" s="49"/>
      <c r="S50" s="111"/>
      <c r="T50" s="50"/>
      <c r="W50" s="3"/>
      <c r="X50" s="2"/>
      <c r="Y50" s="2"/>
      <c r="AB50" s="2"/>
    </row>
    <row r="51" spans="9:28" x14ac:dyDescent="0.25">
      <c r="I51" s="46"/>
      <c r="K51" s="2"/>
      <c r="L51" s="46"/>
      <c r="N51" s="2"/>
      <c r="O51" s="46"/>
      <c r="Q51" s="2"/>
      <c r="R51" s="49"/>
      <c r="S51" s="111"/>
      <c r="T51" s="50"/>
      <c r="W51" s="3"/>
      <c r="X51" s="2"/>
      <c r="Y51" s="2"/>
      <c r="AB51" s="2"/>
    </row>
    <row r="52" spans="9:28" x14ac:dyDescent="0.25">
      <c r="I52" s="46"/>
      <c r="K52" s="2"/>
      <c r="L52" s="46"/>
      <c r="N52" s="2"/>
      <c r="O52" s="46"/>
      <c r="Q52" s="2"/>
      <c r="R52" s="49"/>
      <c r="S52" s="111"/>
      <c r="T52" s="50"/>
      <c r="W52" s="3"/>
      <c r="X52" s="2"/>
      <c r="Y52" s="2"/>
      <c r="AB52" s="2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topLeftCell="A6" zoomScale="60" workbookViewId="0">
      <selection activeCell="F11" sqref="F11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64" t="s">
        <v>286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51"/>
      <c r="AB1" s="53"/>
    </row>
    <row r="2" spans="2:32" ht="16.5" customHeight="1" x14ac:dyDescent="0.45">
      <c r="B2" s="280"/>
      <c r="C2" s="281"/>
      <c r="D2" s="281"/>
      <c r="E2" s="281"/>
      <c r="F2" s="281"/>
      <c r="G2" s="28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4</v>
      </c>
      <c r="C5" s="275"/>
      <c r="D5" s="21" t="str">
        <f>'4月菜單'!A21</f>
        <v>寶島白飯+七彩通心麵</v>
      </c>
      <c r="E5" s="21" t="s">
        <v>15</v>
      </c>
      <c r="F5" s="22" t="s">
        <v>16</v>
      </c>
      <c r="G5" s="21" t="str">
        <f>'4月菜單'!A22</f>
        <v>蔥爆鹹豬肉</v>
      </c>
      <c r="H5" s="21" t="s">
        <v>18</v>
      </c>
      <c r="I5" s="22" t="s">
        <v>16</v>
      </c>
      <c r="J5" s="21" t="str">
        <f>'4月菜單'!A23</f>
        <v>黃金造型小魚(海)(加)(炸)</v>
      </c>
      <c r="K5" s="21" t="s">
        <v>54</v>
      </c>
      <c r="L5" s="22" t="s">
        <v>16</v>
      </c>
      <c r="M5" s="21" t="str">
        <f>'4月菜單'!A24</f>
        <v>香滷細腐(豆)</v>
      </c>
      <c r="N5" s="21" t="s">
        <v>17</v>
      </c>
      <c r="O5" s="22" t="s">
        <v>16</v>
      </c>
      <c r="P5" s="21" t="str">
        <f>'4月菜單'!A25</f>
        <v>深色蔬菜</v>
      </c>
      <c r="Q5" s="21" t="s">
        <v>19</v>
      </c>
      <c r="R5" s="22" t="s">
        <v>16</v>
      </c>
      <c r="S5" s="21" t="str">
        <f>'4月菜單'!A26</f>
        <v>冬瓜大骨湯</v>
      </c>
      <c r="T5" s="21" t="s">
        <v>17</v>
      </c>
      <c r="U5" s="22" t="s">
        <v>16</v>
      </c>
      <c r="V5" s="276"/>
      <c r="W5" s="159" t="s">
        <v>7</v>
      </c>
      <c r="X5" s="135" t="s">
        <v>35</v>
      </c>
      <c r="Y5" s="149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75"/>
      <c r="D6" s="124" t="s">
        <v>55</v>
      </c>
      <c r="E6" s="124"/>
      <c r="F6" s="124">
        <v>100</v>
      </c>
      <c r="G6" s="123" t="s">
        <v>146</v>
      </c>
      <c r="H6" s="123"/>
      <c r="I6" s="123">
        <v>50</v>
      </c>
      <c r="J6" s="26" t="s">
        <v>162</v>
      </c>
      <c r="K6" s="124"/>
      <c r="L6" s="182">
        <v>30</v>
      </c>
      <c r="M6" s="26" t="s">
        <v>60</v>
      </c>
      <c r="N6" s="26"/>
      <c r="O6" s="26">
        <v>30</v>
      </c>
      <c r="P6" s="26" t="s">
        <v>83</v>
      </c>
      <c r="Q6" s="25"/>
      <c r="R6" s="25">
        <v>120</v>
      </c>
      <c r="S6" s="124" t="s">
        <v>89</v>
      </c>
      <c r="T6" s="124"/>
      <c r="U6" s="124">
        <v>40</v>
      </c>
      <c r="V6" s="277"/>
      <c r="W6" s="160">
        <v>96</v>
      </c>
      <c r="X6" s="138" t="s">
        <v>36</v>
      </c>
      <c r="Y6" s="150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15</v>
      </c>
      <c r="C7" s="275"/>
      <c r="D7" s="124"/>
      <c r="E7" s="124"/>
      <c r="F7" s="124"/>
      <c r="G7" s="124" t="s">
        <v>142</v>
      </c>
      <c r="H7" s="124"/>
      <c r="I7" s="124">
        <v>40</v>
      </c>
      <c r="J7" s="124"/>
      <c r="K7" s="124"/>
      <c r="L7" s="182"/>
      <c r="M7" s="124"/>
      <c r="N7" s="124"/>
      <c r="O7" s="124"/>
      <c r="P7" s="25"/>
      <c r="Q7" s="25"/>
      <c r="R7" s="25"/>
      <c r="S7" s="26" t="s">
        <v>254</v>
      </c>
      <c r="T7" s="124"/>
      <c r="U7" s="124">
        <v>10</v>
      </c>
      <c r="V7" s="277"/>
      <c r="W7" s="161" t="s">
        <v>9</v>
      </c>
      <c r="X7" s="141" t="s">
        <v>37</v>
      </c>
      <c r="Y7" s="150">
        <v>2.5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75"/>
      <c r="D8" s="124" t="s">
        <v>345</v>
      </c>
      <c r="E8" s="124"/>
      <c r="F8" s="124">
        <v>10</v>
      </c>
      <c r="G8" s="124" t="s">
        <v>154</v>
      </c>
      <c r="H8" s="124"/>
      <c r="I8" s="124">
        <v>10</v>
      </c>
      <c r="J8" s="172"/>
      <c r="K8" s="124"/>
      <c r="L8" s="124"/>
      <c r="M8" s="124"/>
      <c r="N8" s="170"/>
      <c r="O8" s="124"/>
      <c r="P8" s="25"/>
      <c r="Q8" s="30"/>
      <c r="R8" s="25"/>
      <c r="S8" s="123"/>
      <c r="T8" s="123"/>
      <c r="U8" s="123"/>
      <c r="V8" s="277"/>
      <c r="W8" s="160">
        <f>Y6*5+Y8*5+Y10*8</f>
        <v>25</v>
      </c>
      <c r="X8" s="141" t="s">
        <v>38</v>
      </c>
      <c r="Y8" s="150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79" t="s">
        <v>48</v>
      </c>
      <c r="C9" s="275"/>
      <c r="D9" s="124" t="s">
        <v>56</v>
      </c>
      <c r="E9" s="124"/>
      <c r="F9" s="124">
        <v>10</v>
      </c>
      <c r="G9" s="123" t="s">
        <v>155</v>
      </c>
      <c r="H9" s="168"/>
      <c r="I9" s="123">
        <v>5</v>
      </c>
      <c r="J9" s="124"/>
      <c r="K9" s="124"/>
      <c r="L9" s="124"/>
      <c r="M9" s="26"/>
      <c r="N9" s="26"/>
      <c r="O9" s="26"/>
      <c r="P9" s="25"/>
      <c r="Q9" s="30"/>
      <c r="R9" s="25"/>
      <c r="S9" s="124"/>
      <c r="T9" s="170"/>
      <c r="U9" s="124"/>
      <c r="V9" s="277"/>
      <c r="W9" s="161" t="s">
        <v>11</v>
      </c>
      <c r="X9" s="141" t="s">
        <v>39</v>
      </c>
      <c r="Y9" s="150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79"/>
      <c r="C10" s="275"/>
      <c r="D10" s="124" t="s">
        <v>227</v>
      </c>
      <c r="E10" s="124"/>
      <c r="F10" s="124">
        <v>10</v>
      </c>
      <c r="G10" s="173"/>
      <c r="H10" s="168"/>
      <c r="I10" s="123"/>
      <c r="J10" s="200"/>
      <c r="K10" s="184"/>
      <c r="L10" s="123"/>
      <c r="M10" s="168"/>
      <c r="N10" s="168"/>
      <c r="O10" s="123"/>
      <c r="P10" s="25"/>
      <c r="Q10" s="30"/>
      <c r="R10" s="25"/>
      <c r="S10" s="25"/>
      <c r="T10" s="30"/>
      <c r="U10" s="25"/>
      <c r="V10" s="277"/>
      <c r="W10" s="160">
        <v>27</v>
      </c>
      <c r="X10" s="142" t="s">
        <v>40</v>
      </c>
      <c r="Y10" s="151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277"/>
      <c r="W11" s="161" t="s">
        <v>12</v>
      </c>
      <c r="X11" s="143"/>
      <c r="Y11" s="150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x14ac:dyDescent="0.3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78"/>
      <c r="W12" s="160">
        <f>W6*4+W8*9+W10*4</f>
        <v>717</v>
      </c>
      <c r="X12" s="145"/>
      <c r="Y12" s="151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4</v>
      </c>
      <c r="C13" s="275"/>
      <c r="D13" s="21" t="str">
        <f>'4月菜單'!E21</f>
        <v>地瓜飯</v>
      </c>
      <c r="E13" s="21" t="s">
        <v>15</v>
      </c>
      <c r="F13" s="21"/>
      <c r="G13" s="21" t="str">
        <f>'4月菜單'!E22</f>
        <v>BBQ烤雞排</v>
      </c>
      <c r="H13" s="21" t="s">
        <v>50</v>
      </c>
      <c r="I13" s="21"/>
      <c r="J13" s="21" t="str">
        <f>'4月菜單'!E23</f>
        <v>蘿蔔燒肉</v>
      </c>
      <c r="K13" s="21" t="s">
        <v>17</v>
      </c>
      <c r="L13" s="21"/>
      <c r="M13" s="21" t="str">
        <f>'4月菜單'!E24</f>
        <v>什錦花椰菜</v>
      </c>
      <c r="N13" s="21" t="s">
        <v>17</v>
      </c>
      <c r="O13" s="21"/>
      <c r="P13" s="21" t="str">
        <f>'4月菜單'!E25</f>
        <v>淺色蔬菜</v>
      </c>
      <c r="Q13" s="21" t="s">
        <v>19</v>
      </c>
      <c r="R13" s="21"/>
      <c r="S13" s="21" t="str">
        <f>'4月菜單'!E26</f>
        <v>針菇肉絲湯</v>
      </c>
      <c r="T13" s="21" t="s">
        <v>17</v>
      </c>
      <c r="U13" s="21"/>
      <c r="V13" s="276"/>
      <c r="W13" s="134" t="s">
        <v>7</v>
      </c>
      <c r="X13" s="135" t="s">
        <v>35</v>
      </c>
      <c r="Y13" s="157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75"/>
      <c r="D14" s="124" t="s">
        <v>55</v>
      </c>
      <c r="E14" s="124"/>
      <c r="F14" s="124">
        <v>80</v>
      </c>
      <c r="G14" s="124" t="s">
        <v>238</v>
      </c>
      <c r="H14" s="124"/>
      <c r="I14" s="124">
        <v>120</v>
      </c>
      <c r="J14" s="26" t="s">
        <v>91</v>
      </c>
      <c r="K14" s="26"/>
      <c r="L14" s="26">
        <v>30</v>
      </c>
      <c r="M14" s="26" t="s">
        <v>86</v>
      </c>
      <c r="N14" s="26"/>
      <c r="O14" s="26">
        <v>40</v>
      </c>
      <c r="P14" s="26" t="s">
        <v>82</v>
      </c>
      <c r="Q14" s="25"/>
      <c r="R14" s="25">
        <v>120</v>
      </c>
      <c r="S14" s="123" t="s">
        <v>156</v>
      </c>
      <c r="T14" s="123"/>
      <c r="U14" s="123">
        <v>10</v>
      </c>
      <c r="V14" s="277"/>
      <c r="W14" s="137">
        <v>96</v>
      </c>
      <c r="X14" s="138" t="s">
        <v>36</v>
      </c>
      <c r="Y14" s="146">
        <v>2.7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16</v>
      </c>
      <c r="C15" s="275"/>
      <c r="D15" s="124" t="s">
        <v>57</v>
      </c>
      <c r="E15" s="124"/>
      <c r="F15" s="124">
        <v>55</v>
      </c>
      <c r="G15" s="124"/>
      <c r="H15" s="124"/>
      <c r="I15" s="124"/>
      <c r="J15" s="26" t="s">
        <v>252</v>
      </c>
      <c r="K15" s="26"/>
      <c r="L15" s="26">
        <v>35</v>
      </c>
      <c r="M15" s="26" t="s">
        <v>56</v>
      </c>
      <c r="N15" s="26"/>
      <c r="O15" s="26">
        <v>10</v>
      </c>
      <c r="P15" s="25"/>
      <c r="Q15" s="25"/>
      <c r="R15" s="25"/>
      <c r="S15" s="123" t="s">
        <v>141</v>
      </c>
      <c r="T15" s="123"/>
      <c r="U15" s="123">
        <v>10</v>
      </c>
      <c r="V15" s="277"/>
      <c r="W15" s="140" t="s">
        <v>9</v>
      </c>
      <c r="X15" s="141" t="s">
        <v>37</v>
      </c>
      <c r="Y15" s="146">
        <v>2.6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75"/>
      <c r="D16" s="124"/>
      <c r="E16" s="124"/>
      <c r="F16" s="124"/>
      <c r="G16" s="172"/>
      <c r="H16" s="170"/>
      <c r="I16" s="124"/>
      <c r="J16" s="26" t="s">
        <v>277</v>
      </c>
      <c r="K16" s="26"/>
      <c r="L16" s="26">
        <v>10</v>
      </c>
      <c r="M16" s="26" t="s">
        <v>58</v>
      </c>
      <c r="N16" s="26"/>
      <c r="O16" s="26">
        <v>15</v>
      </c>
      <c r="P16" s="25"/>
      <c r="Q16" s="30"/>
      <c r="R16" s="25"/>
      <c r="S16" s="123" t="s">
        <v>253</v>
      </c>
      <c r="T16" s="175"/>
      <c r="U16" s="123">
        <v>10</v>
      </c>
      <c r="V16" s="277"/>
      <c r="W16" s="137">
        <f>Y14*5+Y16*5+Y18*8</f>
        <v>24.5</v>
      </c>
      <c r="X16" s="141" t="s">
        <v>38</v>
      </c>
      <c r="Y16" s="146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79" t="s">
        <v>43</v>
      </c>
      <c r="C17" s="275"/>
      <c r="D17" s="168"/>
      <c r="E17" s="168"/>
      <c r="F17" s="123"/>
      <c r="G17" s="172"/>
      <c r="H17" s="168"/>
      <c r="I17" s="123"/>
      <c r="J17" s="26"/>
      <c r="K17" s="26"/>
      <c r="L17" s="26"/>
      <c r="M17" s="26"/>
      <c r="N17" s="30"/>
      <c r="O17" s="26"/>
      <c r="P17" s="25"/>
      <c r="Q17" s="30"/>
      <c r="R17" s="25"/>
      <c r="S17" s="25" t="s">
        <v>148</v>
      </c>
      <c r="T17" s="30"/>
      <c r="U17" s="25">
        <v>10</v>
      </c>
      <c r="V17" s="277"/>
      <c r="W17" s="140" t="s">
        <v>11</v>
      </c>
      <c r="X17" s="141" t="s">
        <v>39</v>
      </c>
      <c r="Y17" s="146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79"/>
      <c r="C18" s="275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77"/>
      <c r="W18" s="137">
        <v>27</v>
      </c>
      <c r="X18" s="142" t="s">
        <v>40</v>
      </c>
      <c r="Y18" s="14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44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77"/>
      <c r="W19" s="140" t="s">
        <v>161</v>
      </c>
      <c r="X19" s="143"/>
      <c r="Y19" s="146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78"/>
      <c r="W20" s="147">
        <f>W14*4+W16*9+W18*4</f>
        <v>712.5</v>
      </c>
      <c r="X20" s="148"/>
      <c r="Y20" s="158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4</v>
      </c>
      <c r="C21" s="275"/>
      <c r="D21" s="21" t="str">
        <f>'4月菜單'!I21</f>
        <v>寶島白飯</v>
      </c>
      <c r="E21" s="21" t="s">
        <v>17</v>
      </c>
      <c r="F21" s="21"/>
      <c r="G21" s="21" t="str">
        <f>'4月菜單'!I22</f>
        <v>泰式咕咕雞</v>
      </c>
      <c r="H21" s="21" t="s">
        <v>18</v>
      </c>
      <c r="I21" s="21"/>
      <c r="J21" s="21" t="str">
        <f>'4月菜單'!I23</f>
        <v>日式涮涮鍋</v>
      </c>
      <c r="K21" s="21" t="s">
        <v>17</v>
      </c>
      <c r="L21" s="21"/>
      <c r="M21" s="21" t="str">
        <f>'4月菜單'!I24</f>
        <v>香嫩布丁蒸蛋</v>
      </c>
      <c r="N21" s="21" t="s">
        <v>15</v>
      </c>
      <c r="O21" s="21"/>
      <c r="P21" s="21" t="str">
        <f>'4月菜單'!I25</f>
        <v>深色蔬菜</v>
      </c>
      <c r="Q21" s="21" t="s">
        <v>19</v>
      </c>
      <c r="R21" s="21"/>
      <c r="S21" s="21" t="str">
        <f>'4月菜單'!I26</f>
        <v>柴香豆腐湯(豆)</v>
      </c>
      <c r="T21" s="21" t="s">
        <v>17</v>
      </c>
      <c r="U21" s="21"/>
      <c r="V21" s="276"/>
      <c r="W21" s="134" t="s">
        <v>7</v>
      </c>
      <c r="X21" s="135" t="s">
        <v>35</v>
      </c>
      <c r="Y21" s="136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75"/>
      <c r="D22" s="124" t="s">
        <v>55</v>
      </c>
      <c r="E22" s="124"/>
      <c r="F22" s="124">
        <v>100</v>
      </c>
      <c r="G22" s="124" t="s">
        <v>256</v>
      </c>
      <c r="H22" s="124"/>
      <c r="I22" s="124">
        <v>60</v>
      </c>
      <c r="J22" s="124" t="s">
        <v>237</v>
      </c>
      <c r="K22" s="124"/>
      <c r="L22" s="182">
        <v>15</v>
      </c>
      <c r="M22" s="26" t="s">
        <v>255</v>
      </c>
      <c r="N22" s="26"/>
      <c r="O22" s="26">
        <v>30</v>
      </c>
      <c r="P22" s="26" t="s">
        <v>83</v>
      </c>
      <c r="Q22" s="25"/>
      <c r="R22" s="25">
        <v>120</v>
      </c>
      <c r="S22" s="124" t="s">
        <v>90</v>
      </c>
      <c r="T22" s="124" t="s">
        <v>109</v>
      </c>
      <c r="U22" s="124">
        <v>30</v>
      </c>
      <c r="V22" s="277"/>
      <c r="W22" s="137">
        <v>98</v>
      </c>
      <c r="X22" s="138" t="s">
        <v>36</v>
      </c>
      <c r="Y22" s="139">
        <v>2.6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17</v>
      </c>
      <c r="C23" s="275"/>
      <c r="D23" s="124"/>
      <c r="E23" s="124"/>
      <c r="F23" s="124"/>
      <c r="G23" s="124" t="s">
        <v>170</v>
      </c>
      <c r="H23" s="124"/>
      <c r="I23" s="124">
        <v>10</v>
      </c>
      <c r="J23" s="124" t="s">
        <v>85</v>
      </c>
      <c r="K23" s="124"/>
      <c r="L23" s="182">
        <v>45</v>
      </c>
      <c r="M23" s="26"/>
      <c r="N23" s="26"/>
      <c r="O23" s="26"/>
      <c r="P23" s="25"/>
      <c r="Q23" s="25"/>
      <c r="R23" s="25"/>
      <c r="S23" s="124" t="s">
        <v>93</v>
      </c>
      <c r="T23" s="170"/>
      <c r="U23" s="124">
        <v>1</v>
      </c>
      <c r="V23" s="277"/>
      <c r="W23" s="140" t="s">
        <v>9</v>
      </c>
      <c r="X23" s="141" t="s">
        <v>37</v>
      </c>
      <c r="Y23" s="139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75"/>
      <c r="D24" s="124"/>
      <c r="E24" s="124"/>
      <c r="F24" s="124"/>
      <c r="G24" s="177" t="s">
        <v>171</v>
      </c>
      <c r="H24" s="170"/>
      <c r="I24" s="124">
        <v>10</v>
      </c>
      <c r="J24" s="124" t="s">
        <v>58</v>
      </c>
      <c r="K24" s="124"/>
      <c r="L24" s="182">
        <v>10</v>
      </c>
      <c r="M24" s="123"/>
      <c r="N24" s="123"/>
      <c r="O24" s="123"/>
      <c r="P24" s="25"/>
      <c r="Q24" s="30"/>
      <c r="R24" s="25"/>
      <c r="S24" s="124" t="s">
        <v>95</v>
      </c>
      <c r="T24" s="170"/>
      <c r="U24" s="124">
        <v>5</v>
      </c>
      <c r="V24" s="277"/>
      <c r="W24" s="137">
        <f>Y22*5+Y24*5+Y26*8</f>
        <v>25.5</v>
      </c>
      <c r="X24" s="141" t="s">
        <v>38</v>
      </c>
      <c r="Y24" s="139">
        <v>2.5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79" t="s">
        <v>71</v>
      </c>
      <c r="C25" s="275"/>
      <c r="D25" s="124"/>
      <c r="E25" s="124"/>
      <c r="F25" s="124"/>
      <c r="G25" s="124"/>
      <c r="H25" s="170"/>
      <c r="I25" s="124"/>
      <c r="J25" s="124" t="s">
        <v>56</v>
      </c>
      <c r="K25" s="124"/>
      <c r="L25" s="124">
        <v>30</v>
      </c>
      <c r="M25" s="123"/>
      <c r="N25" s="167"/>
      <c r="O25" s="123"/>
      <c r="P25" s="25"/>
      <c r="Q25" s="30"/>
      <c r="R25" s="25"/>
      <c r="S25" s="180"/>
      <c r="T25" s="121"/>
      <c r="U25" s="118"/>
      <c r="V25" s="277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85"/>
      <c r="C26" s="275"/>
      <c r="D26" s="124"/>
      <c r="E26" s="124"/>
      <c r="F26" s="124"/>
      <c r="G26" s="169"/>
      <c r="H26" s="168"/>
      <c r="I26" s="123"/>
      <c r="J26" s="167"/>
      <c r="K26" s="167"/>
      <c r="L26" s="124"/>
      <c r="M26" s="123"/>
      <c r="N26" s="167"/>
      <c r="O26" s="123"/>
      <c r="P26" s="25"/>
      <c r="Q26" s="30"/>
      <c r="R26" s="25"/>
      <c r="S26" s="180"/>
      <c r="T26" s="121"/>
      <c r="U26" s="118"/>
      <c r="V26" s="277"/>
      <c r="W26" s="137">
        <v>27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44</v>
      </c>
      <c r="C27" s="39"/>
      <c r="D27" s="123"/>
      <c r="E27" s="168"/>
      <c r="F27" s="123"/>
      <c r="G27" s="123"/>
      <c r="H27" s="168"/>
      <c r="I27" s="123"/>
      <c r="J27" s="167"/>
      <c r="K27" s="167"/>
      <c r="L27" s="124"/>
      <c r="M27" s="123"/>
      <c r="N27" s="168"/>
      <c r="O27" s="123"/>
      <c r="P27" s="25"/>
      <c r="Q27" s="30"/>
      <c r="R27" s="25"/>
      <c r="S27" s="25"/>
      <c r="T27" s="30"/>
      <c r="U27" s="25"/>
      <c r="V27" s="277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78"/>
      <c r="W28" s="137">
        <f>W22*4+W24*9+W26*4</f>
        <v>729.5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4</v>
      </c>
      <c r="C29" s="275"/>
      <c r="D29" s="21" t="str">
        <f>'4月菜單'!M21</f>
        <v>全穀飯</v>
      </c>
      <c r="E29" s="21" t="s">
        <v>15</v>
      </c>
      <c r="F29" s="21"/>
      <c r="G29" s="21" t="str">
        <f>'4月菜單'!M22</f>
        <v>蜜汁烤豬排</v>
      </c>
      <c r="H29" s="21" t="s">
        <v>50</v>
      </c>
      <c r="I29" s="21"/>
      <c r="J29" s="21" t="str">
        <f>'4月菜單'!M23</f>
        <v>醬燒雞丁</v>
      </c>
      <c r="K29" s="21" t="s">
        <v>17</v>
      </c>
      <c r="L29" s="21"/>
      <c r="M29" s="21" t="str">
        <f>'4月菜單'!M24</f>
        <v>紅蔘炒蛋</v>
      </c>
      <c r="N29" s="21" t="s">
        <v>18</v>
      </c>
      <c r="O29" s="21"/>
      <c r="P29" s="21" t="str">
        <f>'4月菜單'!M25</f>
        <v>淺色蔬菜</v>
      </c>
      <c r="Q29" s="21" t="s">
        <v>19</v>
      </c>
      <c r="R29" s="21"/>
      <c r="S29" s="21" t="str">
        <f>'4月菜單'!M26</f>
        <v>竹筍排骨湯</v>
      </c>
      <c r="T29" s="21" t="s">
        <v>17</v>
      </c>
      <c r="U29" s="21"/>
      <c r="V29" s="268"/>
      <c r="W29" s="134" t="s">
        <v>7</v>
      </c>
      <c r="X29" s="135" t="s">
        <v>35</v>
      </c>
      <c r="Y29" s="157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260</v>
      </c>
      <c r="C30" s="275"/>
      <c r="D30" s="124" t="s">
        <v>42</v>
      </c>
      <c r="E30" s="124"/>
      <c r="F30" s="124">
        <v>60</v>
      </c>
      <c r="G30" s="123" t="s">
        <v>244</v>
      </c>
      <c r="H30" s="123"/>
      <c r="I30" s="123">
        <v>50</v>
      </c>
      <c r="J30" s="124" t="s">
        <v>256</v>
      </c>
      <c r="K30" s="124"/>
      <c r="L30" s="124">
        <v>40</v>
      </c>
      <c r="M30" s="123" t="s">
        <v>59</v>
      </c>
      <c r="N30" s="123"/>
      <c r="O30" s="123">
        <v>30</v>
      </c>
      <c r="P30" s="26" t="s">
        <v>82</v>
      </c>
      <c r="Q30" s="25"/>
      <c r="R30" s="25">
        <v>120</v>
      </c>
      <c r="S30" s="123" t="s">
        <v>258</v>
      </c>
      <c r="T30" s="123"/>
      <c r="U30" s="123">
        <v>30</v>
      </c>
      <c r="V30" s="269"/>
      <c r="W30" s="137">
        <v>97</v>
      </c>
      <c r="X30" s="138" t="s">
        <v>36</v>
      </c>
      <c r="Y30" s="146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18</v>
      </c>
      <c r="C31" s="275"/>
      <c r="D31" s="124" t="s">
        <v>70</v>
      </c>
      <c r="E31" s="124"/>
      <c r="F31" s="124">
        <v>40</v>
      </c>
      <c r="G31" s="124"/>
      <c r="H31" s="123"/>
      <c r="I31" s="123"/>
      <c r="J31" s="123" t="s">
        <v>145</v>
      </c>
      <c r="K31" s="123"/>
      <c r="L31" s="123">
        <v>25</v>
      </c>
      <c r="M31" s="124" t="s">
        <v>142</v>
      </c>
      <c r="N31" s="123"/>
      <c r="O31" s="123">
        <v>35</v>
      </c>
      <c r="P31" s="26"/>
      <c r="Q31" s="85"/>
      <c r="R31" s="26"/>
      <c r="S31" s="25" t="s">
        <v>254</v>
      </c>
      <c r="T31" s="123"/>
      <c r="U31" s="123">
        <v>10</v>
      </c>
      <c r="V31" s="269"/>
      <c r="W31" s="140" t="s">
        <v>9</v>
      </c>
      <c r="X31" s="141" t="s">
        <v>37</v>
      </c>
      <c r="Y31" s="146">
        <v>2.5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75"/>
      <c r="D32" s="124"/>
      <c r="E32" s="124"/>
      <c r="F32" s="124"/>
      <c r="G32" s="124"/>
      <c r="H32" s="124"/>
      <c r="I32" s="124"/>
      <c r="J32" s="26" t="s">
        <v>141</v>
      </c>
      <c r="K32" s="124"/>
      <c r="L32" s="124">
        <v>15</v>
      </c>
      <c r="M32" s="124" t="s">
        <v>141</v>
      </c>
      <c r="N32" s="168"/>
      <c r="O32" s="123">
        <v>25</v>
      </c>
      <c r="P32" s="26"/>
      <c r="Q32" s="85"/>
      <c r="R32" s="26"/>
      <c r="S32" s="123"/>
      <c r="T32" s="123"/>
      <c r="U32" s="123"/>
      <c r="V32" s="269"/>
      <c r="W32" s="137">
        <f>Y30*5+Y32*5+Y34*8</f>
        <v>24</v>
      </c>
      <c r="X32" s="141" t="s">
        <v>38</v>
      </c>
      <c r="Y32" s="146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79" t="s">
        <v>72</v>
      </c>
      <c r="C33" s="275"/>
      <c r="D33" s="123"/>
      <c r="E33" s="123"/>
      <c r="F33" s="123"/>
      <c r="G33" s="176"/>
      <c r="H33" s="177"/>
      <c r="I33" s="178"/>
      <c r="J33" s="26" t="s">
        <v>142</v>
      </c>
      <c r="K33" s="124"/>
      <c r="L33" s="124">
        <v>30</v>
      </c>
      <c r="M33" s="123"/>
      <c r="N33" s="168"/>
      <c r="O33" s="123"/>
      <c r="P33" s="25"/>
      <c r="Q33" s="30"/>
      <c r="R33" s="25"/>
      <c r="S33" s="25"/>
      <c r="T33" s="25"/>
      <c r="U33" s="25"/>
      <c r="V33" s="269"/>
      <c r="W33" s="140" t="s">
        <v>11</v>
      </c>
      <c r="X33" s="141" t="s">
        <v>39</v>
      </c>
      <c r="Y33" s="146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79"/>
      <c r="C34" s="275"/>
      <c r="D34" s="123"/>
      <c r="E34" s="123"/>
      <c r="F34" s="123"/>
      <c r="G34" s="26"/>
      <c r="H34" s="26"/>
      <c r="I34" s="26"/>
      <c r="J34" s="180"/>
      <c r="K34" s="26"/>
      <c r="L34" s="26"/>
      <c r="M34" s="26"/>
      <c r="N34" s="174"/>
      <c r="O34" s="26"/>
      <c r="P34" s="25"/>
      <c r="Q34" s="30"/>
      <c r="R34" s="25"/>
      <c r="S34" s="25"/>
      <c r="T34" s="30"/>
      <c r="U34" s="25"/>
      <c r="V34" s="269"/>
      <c r="W34" s="137">
        <v>27</v>
      </c>
      <c r="X34" s="142" t="s">
        <v>40</v>
      </c>
      <c r="Y34" s="14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80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269"/>
      <c r="W35" s="140" t="s">
        <v>12</v>
      </c>
      <c r="X35" s="143"/>
      <c r="Y35" s="14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0"/>
      <c r="W36" s="147">
        <f>W30*4+W32*9+W34*4</f>
        <v>712</v>
      </c>
      <c r="X36" s="148"/>
      <c r="Y36" s="158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4</v>
      </c>
      <c r="C37" s="275"/>
      <c r="D37" s="21" t="str">
        <f>'4月菜單'!Q21</f>
        <v>古早味油飯(海)</v>
      </c>
      <c r="E37" s="21" t="s">
        <v>15</v>
      </c>
      <c r="F37" s="21"/>
      <c r="G37" s="21" t="str">
        <f>'4月菜單'!Q22</f>
        <v>仿肯德基炸雞腿(炸)</v>
      </c>
      <c r="H37" s="21" t="s">
        <v>50</v>
      </c>
      <c r="I37" s="21"/>
      <c r="J37" s="21" t="str">
        <f>'4月菜單'!Q23</f>
        <v>蝦仁河粉(加)(海)</v>
      </c>
      <c r="K37" s="21" t="s">
        <v>15</v>
      </c>
      <c r="L37" s="21"/>
      <c r="M37" s="21" t="str">
        <f>'4月菜單'!Q24</f>
        <v>台式滷味(豆)</v>
      </c>
      <c r="N37" s="21" t="s">
        <v>17</v>
      </c>
      <c r="O37" s="21"/>
      <c r="P37" s="21" t="str">
        <f>'4月菜單'!Q25</f>
        <v>深色蔬菜</v>
      </c>
      <c r="Q37" s="21" t="s">
        <v>19</v>
      </c>
      <c r="R37" s="21"/>
      <c r="S37" s="21" t="str">
        <f>'4月菜單'!Q26</f>
        <v>蘿蔔大骨湯</v>
      </c>
      <c r="T37" s="21" t="s">
        <v>17</v>
      </c>
      <c r="U37" s="21"/>
      <c r="V37" s="268"/>
      <c r="W37" s="134" t="s">
        <v>7</v>
      </c>
      <c r="X37" s="135" t="s">
        <v>35</v>
      </c>
      <c r="Y37" s="136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75"/>
      <c r="D38" s="26" t="s">
        <v>105</v>
      </c>
      <c r="E38" s="26"/>
      <c r="F38" s="26">
        <v>100</v>
      </c>
      <c r="G38" s="124" t="s">
        <v>264</v>
      </c>
      <c r="H38" s="124"/>
      <c r="I38" s="124">
        <v>100</v>
      </c>
      <c r="J38" s="25" t="s">
        <v>259</v>
      </c>
      <c r="K38" s="25" t="s">
        <v>280</v>
      </c>
      <c r="L38" s="25">
        <v>35</v>
      </c>
      <c r="M38" s="26" t="s">
        <v>237</v>
      </c>
      <c r="N38" s="124"/>
      <c r="O38" s="124">
        <v>10</v>
      </c>
      <c r="P38" s="26" t="str">
        <f>P37</f>
        <v>深色蔬菜</v>
      </c>
      <c r="Q38" s="26"/>
      <c r="R38" s="26">
        <v>120</v>
      </c>
      <c r="S38" s="123" t="s">
        <v>91</v>
      </c>
      <c r="T38" s="123"/>
      <c r="U38" s="123">
        <v>30</v>
      </c>
      <c r="V38" s="269"/>
      <c r="W38" s="137">
        <v>97</v>
      </c>
      <c r="X38" s="138" t="s">
        <v>36</v>
      </c>
      <c r="Y38" s="139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19</v>
      </c>
      <c r="C39" s="275"/>
      <c r="D39" s="26" t="s">
        <v>106</v>
      </c>
      <c r="E39" s="26"/>
      <c r="F39" s="26">
        <v>15</v>
      </c>
      <c r="G39" s="124"/>
      <c r="H39" s="123"/>
      <c r="I39" s="123"/>
      <c r="J39" s="26"/>
      <c r="K39" s="179"/>
      <c r="L39" s="26"/>
      <c r="M39" s="25" t="s">
        <v>157</v>
      </c>
      <c r="N39" s="123"/>
      <c r="O39" s="123">
        <v>15</v>
      </c>
      <c r="P39" s="26"/>
      <c r="Q39" s="26"/>
      <c r="R39" s="26"/>
      <c r="S39" s="25" t="s">
        <v>254</v>
      </c>
      <c r="T39" s="123"/>
      <c r="U39" s="123">
        <v>10</v>
      </c>
      <c r="V39" s="269"/>
      <c r="W39" s="140" t="s">
        <v>9</v>
      </c>
      <c r="X39" s="141" t="s">
        <v>37</v>
      </c>
      <c r="Y39" s="139">
        <v>2.1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75"/>
      <c r="D40" s="26" t="s">
        <v>253</v>
      </c>
      <c r="E40" s="26"/>
      <c r="F40" s="26">
        <v>5</v>
      </c>
      <c r="G40" s="172"/>
      <c r="H40" s="123"/>
      <c r="I40" s="123"/>
      <c r="J40" s="180"/>
      <c r="K40" s="179"/>
      <c r="L40" s="26"/>
      <c r="M40" s="25" t="s">
        <v>148</v>
      </c>
      <c r="N40" s="123"/>
      <c r="O40" s="123">
        <v>45</v>
      </c>
      <c r="P40" s="26"/>
      <c r="Q40" s="85"/>
      <c r="R40" s="26"/>
      <c r="S40" s="123"/>
      <c r="T40" s="123"/>
      <c r="U40" s="123"/>
      <c r="V40" s="269"/>
      <c r="W40" s="137">
        <f>Y38*5+Y40*5+Y42*8</f>
        <v>24</v>
      </c>
      <c r="X40" s="141" t="s">
        <v>38</v>
      </c>
      <c r="Y40" s="139">
        <v>2.2999999999999998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79" t="s">
        <v>73</v>
      </c>
      <c r="C41" s="275"/>
      <c r="D41" s="179" t="s">
        <v>107</v>
      </c>
      <c r="E41" s="85"/>
      <c r="F41" s="26">
        <v>1</v>
      </c>
      <c r="G41" s="172"/>
      <c r="H41" s="123"/>
      <c r="I41" s="123"/>
      <c r="J41" s="180"/>
      <c r="K41" s="30"/>
      <c r="L41" s="25"/>
      <c r="M41" s="25" t="s">
        <v>240</v>
      </c>
      <c r="N41" s="167"/>
      <c r="O41" s="123">
        <v>10</v>
      </c>
      <c r="P41" s="26"/>
      <c r="Q41" s="85"/>
      <c r="R41" s="26"/>
      <c r="S41" s="25"/>
      <c r="T41" s="25"/>
      <c r="U41" s="25"/>
      <c r="V41" s="269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79"/>
      <c r="C42" s="275"/>
      <c r="D42" s="179" t="s">
        <v>69</v>
      </c>
      <c r="E42" s="85"/>
      <c r="F42" s="26">
        <v>1</v>
      </c>
      <c r="G42" s="123"/>
      <c r="H42" s="168"/>
      <c r="I42" s="123"/>
      <c r="J42" s="26"/>
      <c r="K42" s="85"/>
      <c r="L42" s="26"/>
      <c r="M42" s="25" t="s">
        <v>257</v>
      </c>
      <c r="N42" s="167"/>
      <c r="O42" s="123">
        <v>5</v>
      </c>
      <c r="P42" s="26"/>
      <c r="Q42" s="85"/>
      <c r="R42" s="26"/>
      <c r="S42" s="123"/>
      <c r="T42" s="168"/>
      <c r="U42" s="123"/>
      <c r="V42" s="269"/>
      <c r="W42" s="137">
        <v>27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44</v>
      </c>
      <c r="C43" s="32"/>
      <c r="D43" s="179"/>
      <c r="E43" s="85"/>
      <c r="F43" s="26"/>
      <c r="G43" s="123"/>
      <c r="H43" s="168"/>
      <c r="I43" s="123"/>
      <c r="J43" s="124"/>
      <c r="K43" s="167"/>
      <c r="L43" s="124"/>
      <c r="M43" s="172"/>
      <c r="N43" s="168"/>
      <c r="O43" s="123"/>
      <c r="P43" s="26"/>
      <c r="Q43" s="85"/>
      <c r="R43" s="26"/>
      <c r="S43" s="123"/>
      <c r="T43" s="168"/>
      <c r="U43" s="123"/>
      <c r="V43" s="269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196"/>
      <c r="N44" s="44"/>
      <c r="O44" s="45"/>
      <c r="P44" s="45"/>
      <c r="Q44" s="44"/>
      <c r="R44" s="45"/>
      <c r="S44" s="45"/>
      <c r="T44" s="44"/>
      <c r="U44" s="45"/>
      <c r="V44" s="270"/>
      <c r="W44" s="137">
        <f>W38*4+W40*9+W42*4</f>
        <v>712</v>
      </c>
      <c r="X44" s="144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47"/>
    </row>
    <row r="46" spans="2:32" x14ac:dyDescent="0.25">
      <c r="D46" s="283"/>
      <c r="E46" s="283"/>
      <c r="F46" s="284"/>
      <c r="G46" s="284"/>
      <c r="H46" s="48"/>
      <c r="K46" s="48"/>
      <c r="N46" s="48"/>
      <c r="Q46" s="48"/>
      <c r="T46" s="48"/>
    </row>
    <row r="48" spans="2:32" x14ac:dyDescent="0.25">
      <c r="O48" s="2">
        <f>30+20+30+20+20+120+30</f>
        <v>270</v>
      </c>
      <c r="R48" s="2">
        <f>25+20+30+10+10+10+120+30</f>
        <v>255</v>
      </c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A428-689E-4C55-85A9-E612849ADFAD}">
  <sheetPr>
    <pageSetUpPr fitToPage="1"/>
  </sheetPr>
  <dimension ref="B1:AF54"/>
  <sheetViews>
    <sheetView topLeftCell="D1" zoomScale="60" workbookViewId="0">
      <selection activeCell="F9" sqref="F9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11.25" style="63" customWidth="1"/>
    <col min="7" max="7" width="22.625" style="63" customWidth="1"/>
    <col min="8" max="8" width="5.625" style="107" customWidth="1"/>
    <col min="9" max="9" width="11.875" style="63" customWidth="1"/>
    <col min="10" max="10" width="22.625" style="63" customWidth="1"/>
    <col min="11" max="11" width="5.625" style="107" customWidth="1"/>
    <col min="12" max="12" width="11.75" style="63" customWidth="1"/>
    <col min="13" max="13" width="22.625" style="63" customWidth="1"/>
    <col min="14" max="14" width="5.625" style="107" customWidth="1"/>
    <col min="15" max="15" width="12.125" style="63" customWidth="1"/>
    <col min="16" max="16" width="22.625" style="63" customWidth="1"/>
    <col min="17" max="17" width="5.625" style="107" customWidth="1"/>
    <col min="18" max="18" width="11.75" style="63" customWidth="1"/>
    <col min="19" max="19" width="22.625" style="63" customWidth="1"/>
    <col min="20" max="20" width="5.625" style="107" customWidth="1"/>
    <col min="21" max="21" width="12.7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64" t="s">
        <v>287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51"/>
      <c r="AB1" s="53"/>
    </row>
    <row r="2" spans="2:32" s="52" customFormat="1" ht="18.95" customHeight="1" x14ac:dyDescent="0.45">
      <c r="B2" s="265"/>
      <c r="C2" s="266"/>
      <c r="D2" s="266"/>
      <c r="E2" s="266"/>
      <c r="F2" s="266"/>
      <c r="G2" s="26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 x14ac:dyDescent="0.45">
      <c r="B3" s="113" t="s">
        <v>32</v>
      </c>
      <c r="C3" s="113"/>
      <c r="D3" s="11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 x14ac:dyDescent="0.3">
      <c r="B5" s="78">
        <v>4</v>
      </c>
      <c r="C5" s="267"/>
      <c r="D5" s="79" t="str">
        <f>'4月菜單'!A30</f>
        <v>寶島白飯+爆漿奶皇包(冷主)</v>
      </c>
      <c r="E5" s="79" t="s">
        <v>15</v>
      </c>
      <c r="F5" s="22"/>
      <c r="G5" s="79" t="str">
        <f>'4月菜單'!A31</f>
        <v>黃金避風塘虱目魚柳(海)(炸)</v>
      </c>
      <c r="H5" s="79" t="s">
        <v>54</v>
      </c>
      <c r="I5" s="22"/>
      <c r="J5" s="79" t="str">
        <f>'4月菜單'!A32</f>
        <v>麻油鮮蔬豬肉鍋(豆)</v>
      </c>
      <c r="K5" s="79" t="s">
        <v>17</v>
      </c>
      <c r="L5" s="22"/>
      <c r="M5" s="79" t="str">
        <f>'4月菜單'!A33</f>
        <v>蝦香扁蒲</v>
      </c>
      <c r="N5" s="79" t="s">
        <v>17</v>
      </c>
      <c r="O5" s="22"/>
      <c r="P5" s="79" t="str">
        <f>'4月菜單'!A34</f>
        <v>深色蔬菜</v>
      </c>
      <c r="Q5" s="21" t="s">
        <v>19</v>
      </c>
      <c r="R5" s="22"/>
      <c r="S5" s="79" t="str">
        <f>'4月菜單'!A35</f>
        <v>筍絲蛋花湯</v>
      </c>
      <c r="T5" s="79" t="s">
        <v>17</v>
      </c>
      <c r="U5" s="22"/>
      <c r="V5" s="268"/>
      <c r="W5" s="134" t="s">
        <v>7</v>
      </c>
      <c r="X5" s="135" t="s">
        <v>35</v>
      </c>
      <c r="Y5" s="136">
        <v>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67"/>
      <c r="D6" s="124" t="s">
        <v>55</v>
      </c>
      <c r="E6" s="124"/>
      <c r="F6" s="124">
        <v>100</v>
      </c>
      <c r="G6" s="124" t="s">
        <v>261</v>
      </c>
      <c r="H6" s="124"/>
      <c r="I6" s="124">
        <v>60</v>
      </c>
      <c r="J6" s="26" t="s">
        <v>237</v>
      </c>
      <c r="K6" s="124"/>
      <c r="L6" s="26">
        <v>20</v>
      </c>
      <c r="M6" s="25" t="s">
        <v>143</v>
      </c>
      <c r="N6" s="30"/>
      <c r="O6" s="185">
        <v>50</v>
      </c>
      <c r="P6" s="26" t="s">
        <v>83</v>
      </c>
      <c r="Q6" s="118"/>
      <c r="R6" s="26">
        <v>120</v>
      </c>
      <c r="S6" s="26" t="s">
        <v>96</v>
      </c>
      <c r="T6" s="26"/>
      <c r="U6" s="26">
        <v>40</v>
      </c>
      <c r="V6" s="269"/>
      <c r="W6" s="137">
        <v>98</v>
      </c>
      <c r="X6" s="138" t="s">
        <v>36</v>
      </c>
      <c r="Y6" s="139">
        <v>2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22</v>
      </c>
      <c r="C7" s="267"/>
      <c r="D7" s="124"/>
      <c r="E7" s="124"/>
      <c r="F7" s="124"/>
      <c r="G7" s="124"/>
      <c r="H7" s="124"/>
      <c r="I7" s="124"/>
      <c r="J7" s="26" t="s">
        <v>85</v>
      </c>
      <c r="K7" s="179"/>
      <c r="L7" s="26">
        <v>45</v>
      </c>
      <c r="M7" s="123" t="s">
        <v>217</v>
      </c>
      <c r="N7" s="168"/>
      <c r="O7" s="123">
        <v>10</v>
      </c>
      <c r="P7" s="119"/>
      <c r="Q7" s="163"/>
      <c r="R7" s="26"/>
      <c r="S7" s="26" t="s">
        <v>59</v>
      </c>
      <c r="T7" s="26"/>
      <c r="U7" s="26">
        <v>5</v>
      </c>
      <c r="V7" s="269"/>
      <c r="W7" s="140" t="s">
        <v>9</v>
      </c>
      <c r="X7" s="141" t="s">
        <v>37</v>
      </c>
      <c r="Y7" s="139">
        <v>3.1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67"/>
      <c r="D8" s="124" t="s">
        <v>337</v>
      </c>
      <c r="E8" s="124"/>
      <c r="F8" s="124">
        <v>30</v>
      </c>
      <c r="G8" s="124"/>
      <c r="H8" s="124"/>
      <c r="I8" s="124"/>
      <c r="J8" s="26" t="s">
        <v>58</v>
      </c>
      <c r="K8" s="179"/>
      <c r="L8" s="26">
        <v>20</v>
      </c>
      <c r="M8" s="124" t="s">
        <v>236</v>
      </c>
      <c r="N8" s="168"/>
      <c r="O8" s="123">
        <v>10</v>
      </c>
      <c r="P8" s="119"/>
      <c r="Q8" s="118"/>
      <c r="R8" s="26"/>
      <c r="S8" s="26"/>
      <c r="T8" s="26"/>
      <c r="U8" s="26"/>
      <c r="V8" s="269"/>
      <c r="W8" s="137">
        <f>Y6*5+Y8*5+Y10*8</f>
        <v>21.5</v>
      </c>
      <c r="X8" s="141" t="s">
        <v>38</v>
      </c>
      <c r="Y8" s="139">
        <v>2.2999999999999998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 x14ac:dyDescent="0.25">
      <c r="B9" s="271" t="s">
        <v>48</v>
      </c>
      <c r="C9" s="267"/>
      <c r="D9" s="124"/>
      <c r="E9" s="124"/>
      <c r="F9" s="124"/>
      <c r="G9" s="186"/>
      <c r="H9" s="170"/>
      <c r="I9" s="124"/>
      <c r="J9" s="26" t="s">
        <v>97</v>
      </c>
      <c r="K9" s="85"/>
      <c r="L9" s="26">
        <v>10</v>
      </c>
      <c r="M9" s="26" t="s">
        <v>262</v>
      </c>
      <c r="N9" s="26"/>
      <c r="O9" s="26">
        <v>1</v>
      </c>
      <c r="P9" s="119"/>
      <c r="Q9" s="118"/>
      <c r="R9" s="26"/>
      <c r="S9" s="26"/>
      <c r="T9" s="85"/>
      <c r="U9" s="26"/>
      <c r="V9" s="269"/>
      <c r="W9" s="140" t="s">
        <v>11</v>
      </c>
      <c r="X9" s="141" t="s">
        <v>39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1"/>
      <c r="C10" s="267"/>
      <c r="D10" s="124"/>
      <c r="E10" s="124"/>
      <c r="F10" s="124"/>
      <c r="G10" s="124"/>
      <c r="H10" s="170"/>
      <c r="I10" s="124"/>
      <c r="J10" s="26" t="s">
        <v>98</v>
      </c>
      <c r="K10" s="85" t="s">
        <v>108</v>
      </c>
      <c r="L10" s="26">
        <v>5</v>
      </c>
      <c r="M10" s="26"/>
      <c r="N10" s="85"/>
      <c r="O10" s="26"/>
      <c r="P10" s="119"/>
      <c r="Q10" s="163"/>
      <c r="R10" s="26"/>
      <c r="S10" s="26"/>
      <c r="T10" s="85"/>
      <c r="U10" s="26"/>
      <c r="V10" s="269"/>
      <c r="W10" s="137">
        <v>26</v>
      </c>
      <c r="X10" s="142" t="s">
        <v>40</v>
      </c>
      <c r="Y10" s="139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 x14ac:dyDescent="0.25">
      <c r="B11" s="86" t="s">
        <v>30</v>
      </c>
      <c r="C11" s="87"/>
      <c r="D11" s="124"/>
      <c r="E11" s="170"/>
      <c r="F11" s="124"/>
      <c r="G11" s="124"/>
      <c r="H11" s="170"/>
      <c r="I11" s="124"/>
      <c r="J11" s="26"/>
      <c r="K11" s="85"/>
      <c r="L11" s="26"/>
      <c r="M11" s="187"/>
      <c r="N11" s="188"/>
      <c r="O11" s="181"/>
      <c r="P11" s="26"/>
      <c r="Q11" s="85"/>
      <c r="R11" s="26"/>
      <c r="S11" s="26"/>
      <c r="T11" s="85"/>
      <c r="U11" s="26"/>
      <c r="V11" s="269"/>
      <c r="W11" s="140" t="s">
        <v>12</v>
      </c>
      <c r="X11" s="143"/>
      <c r="Y11" s="139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 x14ac:dyDescent="0.3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270"/>
      <c r="W12" s="137">
        <f>W6*4+W8*9+W10*4</f>
        <v>689.5</v>
      </c>
      <c r="X12" s="144"/>
      <c r="Y12" s="139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 x14ac:dyDescent="0.3">
      <c r="B13" s="78">
        <v>4</v>
      </c>
      <c r="C13" s="267"/>
      <c r="D13" s="79" t="str">
        <f>'4月菜單'!E30</f>
        <v>地瓜飯</v>
      </c>
      <c r="E13" s="79" t="s">
        <v>15</v>
      </c>
      <c r="F13" s="79"/>
      <c r="G13" s="79" t="str">
        <f>'4月菜單'!E31</f>
        <v>蜜汁烤豬排</v>
      </c>
      <c r="H13" s="79" t="s">
        <v>50</v>
      </c>
      <c r="I13" s="79"/>
      <c r="J13" s="79" t="str">
        <f>'4月菜單'!E32</f>
        <v>蕃茄蛋豆腐(豆)</v>
      </c>
      <c r="K13" s="79" t="s">
        <v>17</v>
      </c>
      <c r="L13" s="79"/>
      <c r="M13" s="79" t="str">
        <f>'4月菜單'!E33</f>
        <v>螞蟻上樹</v>
      </c>
      <c r="N13" s="79" t="s">
        <v>18</v>
      </c>
      <c r="O13" s="79"/>
      <c r="P13" s="79" t="str">
        <f>'4月菜單'!E34</f>
        <v>淺色蔬菜</v>
      </c>
      <c r="Q13" s="79" t="s">
        <v>19</v>
      </c>
      <c r="R13" s="79"/>
      <c r="S13" s="79" t="str">
        <f>'4月菜單'!E35</f>
        <v>玉米濃湯</v>
      </c>
      <c r="T13" s="79" t="s">
        <v>17</v>
      </c>
      <c r="U13" s="79"/>
      <c r="V13" s="268"/>
      <c r="W13" s="134" t="s">
        <v>7</v>
      </c>
      <c r="X13" s="135" t="s">
        <v>35</v>
      </c>
      <c r="Y13" s="157">
        <v>6.8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67"/>
      <c r="D14" s="124" t="s">
        <v>55</v>
      </c>
      <c r="E14" s="124"/>
      <c r="F14" s="124">
        <v>80</v>
      </c>
      <c r="G14" s="26" t="s">
        <v>244</v>
      </c>
      <c r="H14" s="26"/>
      <c r="I14" s="26">
        <v>50</v>
      </c>
      <c r="J14" s="26" t="s">
        <v>94</v>
      </c>
      <c r="K14" s="124"/>
      <c r="L14" s="26">
        <v>45</v>
      </c>
      <c r="M14" s="26" t="s">
        <v>85</v>
      </c>
      <c r="N14" s="85"/>
      <c r="O14" s="26">
        <v>35</v>
      </c>
      <c r="P14" s="26" t="s">
        <v>82</v>
      </c>
      <c r="Q14" s="26"/>
      <c r="R14" s="26">
        <v>120</v>
      </c>
      <c r="S14" s="25" t="s">
        <v>320</v>
      </c>
      <c r="T14" s="25"/>
      <c r="U14" s="25">
        <v>10</v>
      </c>
      <c r="V14" s="269"/>
      <c r="W14" s="137">
        <f>Y13*15+Y15*5+Y17*15+Y18*12</f>
        <v>113</v>
      </c>
      <c r="X14" s="138" t="s">
        <v>36</v>
      </c>
      <c r="Y14" s="146">
        <v>2.2999999999999998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23</v>
      </c>
      <c r="C15" s="267"/>
      <c r="D15" s="124" t="s">
        <v>57</v>
      </c>
      <c r="E15" s="124"/>
      <c r="F15" s="124">
        <v>55</v>
      </c>
      <c r="G15" s="26"/>
      <c r="H15" s="26"/>
      <c r="I15" s="26"/>
      <c r="J15" s="26" t="s">
        <v>255</v>
      </c>
      <c r="K15" s="179"/>
      <c r="L15" s="26">
        <v>30</v>
      </c>
      <c r="M15" s="26" t="s">
        <v>58</v>
      </c>
      <c r="N15" s="26"/>
      <c r="O15" s="26">
        <v>10</v>
      </c>
      <c r="P15" s="26"/>
      <c r="Q15" s="26"/>
      <c r="R15" s="26"/>
      <c r="S15" s="25" t="s">
        <v>304</v>
      </c>
      <c r="T15" s="25"/>
      <c r="U15" s="25">
        <v>10</v>
      </c>
      <c r="V15" s="269"/>
      <c r="W15" s="140" t="s">
        <v>9</v>
      </c>
      <c r="X15" s="141" t="s">
        <v>37</v>
      </c>
      <c r="Y15" s="146">
        <v>2.2000000000000002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67"/>
      <c r="D16" s="124"/>
      <c r="E16" s="124"/>
      <c r="F16" s="124"/>
      <c r="G16" s="180"/>
      <c r="H16" s="85"/>
      <c r="I16" s="26"/>
      <c r="J16" s="26" t="s">
        <v>90</v>
      </c>
      <c r="K16" s="179"/>
      <c r="L16" s="26">
        <v>20</v>
      </c>
      <c r="M16" s="26" t="s">
        <v>144</v>
      </c>
      <c r="N16" s="85"/>
      <c r="O16" s="26">
        <v>5</v>
      </c>
      <c r="P16" s="26"/>
      <c r="Q16" s="85"/>
      <c r="R16" s="26"/>
      <c r="S16" s="26" t="s">
        <v>321</v>
      </c>
      <c r="T16" s="85"/>
      <c r="U16" s="26">
        <v>10</v>
      </c>
      <c r="V16" s="269"/>
      <c r="W16" s="137">
        <f>Y14*5+Y16*5+Y18*8</f>
        <v>23.5</v>
      </c>
      <c r="X16" s="141" t="s">
        <v>38</v>
      </c>
      <c r="Y16" s="146">
        <v>2.4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 x14ac:dyDescent="0.25">
      <c r="B17" s="271" t="s">
        <v>43</v>
      </c>
      <c r="C17" s="267"/>
      <c r="D17" s="25"/>
      <c r="E17" s="25"/>
      <c r="F17" s="25"/>
      <c r="G17" s="26"/>
      <c r="H17" s="85"/>
      <c r="I17" s="26"/>
      <c r="J17" s="26"/>
      <c r="K17" s="85"/>
      <c r="L17" s="26"/>
      <c r="M17" s="26" t="s">
        <v>119</v>
      </c>
      <c r="N17" s="85"/>
      <c r="O17" s="26">
        <v>10</v>
      </c>
      <c r="P17" s="26"/>
      <c r="Q17" s="85"/>
      <c r="R17" s="26"/>
      <c r="S17" s="26" t="s">
        <v>322</v>
      </c>
      <c r="T17" s="85"/>
      <c r="U17" s="26">
        <v>10</v>
      </c>
      <c r="V17" s="269"/>
      <c r="W17" s="140" t="s">
        <v>11</v>
      </c>
      <c r="X17" s="141" t="s">
        <v>39</v>
      </c>
      <c r="Y17" s="146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1"/>
      <c r="C18" s="267"/>
      <c r="D18" s="85"/>
      <c r="E18" s="85"/>
      <c r="F18" s="26"/>
      <c r="G18" s="26"/>
      <c r="H18" s="85"/>
      <c r="I18" s="26"/>
      <c r="J18" s="26"/>
      <c r="K18" s="85"/>
      <c r="L18" s="26"/>
      <c r="M18" s="26"/>
      <c r="N18" s="85"/>
      <c r="O18" s="26"/>
      <c r="P18" s="26"/>
      <c r="Q18" s="85"/>
      <c r="R18" s="26"/>
      <c r="S18" s="26" t="s">
        <v>323</v>
      </c>
      <c r="T18" s="85"/>
      <c r="U18" s="26">
        <v>10</v>
      </c>
      <c r="V18" s="269"/>
      <c r="W18" s="137">
        <v>25</v>
      </c>
      <c r="X18" s="142" t="s">
        <v>40</v>
      </c>
      <c r="Y18" s="146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30</v>
      </c>
      <c r="C19" s="87"/>
      <c r="D19" s="85"/>
      <c r="E19" s="85"/>
      <c r="F19" s="26"/>
      <c r="G19" s="26"/>
      <c r="H19" s="85"/>
      <c r="I19" s="26"/>
      <c r="J19" s="2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69"/>
      <c r="W19" s="140" t="s">
        <v>12</v>
      </c>
      <c r="X19" s="143"/>
      <c r="Y19" s="146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 x14ac:dyDescent="0.35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0"/>
      <c r="W20" s="147">
        <f>W14*4+W16*9+W18*4</f>
        <v>763.5</v>
      </c>
      <c r="X20" s="148"/>
      <c r="Y20" s="158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 x14ac:dyDescent="0.3">
      <c r="B21" s="78">
        <v>4</v>
      </c>
      <c r="C21" s="267"/>
      <c r="D21" s="79" t="str">
        <f>'4月菜單'!I30</f>
        <v>寶島白飯</v>
      </c>
      <c r="E21" s="79" t="s">
        <v>15</v>
      </c>
      <c r="F21" s="79"/>
      <c r="G21" s="79" t="str">
        <f>'4月菜單'!I31</f>
        <v>檸檬雞翅</v>
      </c>
      <c r="H21" s="79" t="s">
        <v>50</v>
      </c>
      <c r="I21" s="79"/>
      <c r="J21" s="79" t="str">
        <f>'4月菜單'!I32</f>
        <v>泰式打拋豬(醃)</v>
      </c>
      <c r="K21" s="79" t="s">
        <v>17</v>
      </c>
      <c r="L21" s="79"/>
      <c r="M21" s="131" t="str">
        <f>'4月菜單'!I33</f>
        <v>玉米奶酥(加)(炸)</v>
      </c>
      <c r="N21" s="133" t="s">
        <v>54</v>
      </c>
      <c r="O21" s="132"/>
      <c r="P21" s="79" t="str">
        <f>'4月菜單'!I34</f>
        <v>深色蔬菜</v>
      </c>
      <c r="Q21" s="79" t="s">
        <v>19</v>
      </c>
      <c r="R21" s="79"/>
      <c r="S21" s="79" t="str">
        <f>'4月菜單'!I35</f>
        <v>味噌海芽湯(豆)</v>
      </c>
      <c r="T21" s="79" t="s">
        <v>17</v>
      </c>
      <c r="U21" s="79"/>
      <c r="V21" s="268"/>
      <c r="W21" s="134" t="s">
        <v>7</v>
      </c>
      <c r="X21" s="135" t="s">
        <v>35</v>
      </c>
      <c r="Y21" s="136">
        <v>5.5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67"/>
      <c r="D22" s="124" t="s">
        <v>55</v>
      </c>
      <c r="E22" s="124"/>
      <c r="F22" s="124">
        <v>100</v>
      </c>
      <c r="G22" s="26" t="s">
        <v>263</v>
      </c>
      <c r="H22" s="26"/>
      <c r="I22" s="26">
        <v>100</v>
      </c>
      <c r="J22" s="26" t="s">
        <v>102</v>
      </c>
      <c r="K22" s="125"/>
      <c r="L22" s="117">
        <v>20</v>
      </c>
      <c r="M22" s="25" t="s">
        <v>324</v>
      </c>
      <c r="N22" s="30"/>
      <c r="O22" s="185">
        <v>35</v>
      </c>
      <c r="P22" s="26" t="s">
        <v>83</v>
      </c>
      <c r="Q22" s="26"/>
      <c r="R22" s="26">
        <v>120</v>
      </c>
      <c r="S22" s="25" t="s">
        <v>60</v>
      </c>
      <c r="T22" s="124" t="s">
        <v>108</v>
      </c>
      <c r="U22" s="25">
        <v>40</v>
      </c>
      <c r="V22" s="269"/>
      <c r="W22" s="137">
        <v>99</v>
      </c>
      <c r="X22" s="138" t="s">
        <v>36</v>
      </c>
      <c r="Y22" s="139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4">
      <c r="B23" s="81">
        <v>24</v>
      </c>
      <c r="C23" s="267"/>
      <c r="D23" s="124"/>
      <c r="E23" s="124"/>
      <c r="F23" s="124"/>
      <c r="G23" s="26"/>
      <c r="H23" s="26"/>
      <c r="I23" s="26"/>
      <c r="J23" s="26" t="s">
        <v>56</v>
      </c>
      <c r="K23" s="194"/>
      <c r="L23" s="126">
        <v>40</v>
      </c>
      <c r="M23" s="123"/>
      <c r="N23" s="168"/>
      <c r="O23" s="123"/>
      <c r="P23" s="26"/>
      <c r="Q23" s="26"/>
      <c r="R23" s="26"/>
      <c r="S23" s="25" t="s">
        <v>79</v>
      </c>
      <c r="T23" s="25"/>
      <c r="U23" s="25">
        <v>1</v>
      </c>
      <c r="V23" s="269"/>
      <c r="W23" s="140" t="s">
        <v>9</v>
      </c>
      <c r="X23" s="141" t="s">
        <v>37</v>
      </c>
      <c r="Y23" s="139">
        <v>2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267"/>
      <c r="D24" s="124"/>
      <c r="E24" s="124"/>
      <c r="F24" s="124"/>
      <c r="G24" s="26"/>
      <c r="H24" s="85"/>
      <c r="I24" s="26"/>
      <c r="J24" s="26" t="s">
        <v>94</v>
      </c>
      <c r="K24" s="194"/>
      <c r="L24" s="126">
        <v>20</v>
      </c>
      <c r="M24" s="123"/>
      <c r="N24" s="168"/>
      <c r="O24" s="123"/>
      <c r="P24" s="26"/>
      <c r="Q24" s="85"/>
      <c r="R24" s="26"/>
      <c r="S24" s="25" t="s">
        <v>80</v>
      </c>
      <c r="T24" s="30"/>
      <c r="U24" s="25">
        <v>1</v>
      </c>
      <c r="V24" s="269"/>
      <c r="W24" s="137">
        <f>Y22*5+Y24*5+Y26*8</f>
        <v>25</v>
      </c>
      <c r="X24" s="141" t="s">
        <v>38</v>
      </c>
      <c r="Y24" s="139">
        <v>2.4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1" t="s">
        <v>45</v>
      </c>
      <c r="C25" s="267"/>
      <c r="D25" s="124"/>
      <c r="E25" s="124"/>
      <c r="F25" s="124"/>
      <c r="G25" s="26"/>
      <c r="H25" s="85"/>
      <c r="I25" s="26"/>
      <c r="J25" s="26" t="s">
        <v>159</v>
      </c>
      <c r="K25" s="85"/>
      <c r="L25" s="26">
        <v>1</v>
      </c>
      <c r="M25" s="26"/>
      <c r="N25" s="26"/>
      <c r="O25" s="26"/>
      <c r="P25" s="26"/>
      <c r="Q25" s="85"/>
      <c r="R25" s="26"/>
      <c r="S25" s="26"/>
      <c r="T25" s="179"/>
      <c r="U25" s="26"/>
      <c r="V25" s="269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1"/>
      <c r="C26" s="267"/>
      <c r="D26" s="124"/>
      <c r="E26" s="124"/>
      <c r="F26" s="124"/>
      <c r="G26" s="195"/>
      <c r="H26" s="85"/>
      <c r="I26" s="26"/>
      <c r="J26" s="26" t="s">
        <v>116</v>
      </c>
      <c r="K26" s="179" t="s">
        <v>160</v>
      </c>
      <c r="L26" s="26">
        <v>20</v>
      </c>
      <c r="M26" s="26"/>
      <c r="N26" s="85"/>
      <c r="O26" s="26"/>
      <c r="P26" s="26"/>
      <c r="Q26" s="85"/>
      <c r="R26" s="26"/>
      <c r="S26" s="26"/>
      <c r="T26" s="85"/>
      <c r="U26" s="26"/>
      <c r="V26" s="269"/>
      <c r="W26" s="137">
        <v>26.5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30</v>
      </c>
      <c r="C27" s="100"/>
      <c r="D27" s="26"/>
      <c r="E27" s="85"/>
      <c r="F27" s="26"/>
      <c r="G27" s="26"/>
      <c r="H27" s="85"/>
      <c r="I27" s="26"/>
      <c r="J27" s="26"/>
      <c r="K27" s="85"/>
      <c r="L27" s="26"/>
      <c r="M27" s="187"/>
      <c r="N27" s="188"/>
      <c r="O27" s="181"/>
      <c r="P27" s="26"/>
      <c r="Q27" s="85"/>
      <c r="R27" s="26"/>
      <c r="S27" s="26"/>
      <c r="T27" s="85"/>
      <c r="U27" s="26"/>
      <c r="V27" s="269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116"/>
      <c r="N28" s="122"/>
      <c r="O28" s="118"/>
      <c r="P28" s="26"/>
      <c r="Q28" s="85"/>
      <c r="R28" s="26"/>
      <c r="S28" s="26"/>
      <c r="T28" s="85"/>
      <c r="U28" s="26"/>
      <c r="V28" s="270"/>
      <c r="W28" s="137">
        <f>W22*4+W24*9+W26*4</f>
        <v>727</v>
      </c>
      <c r="X28" s="145"/>
      <c r="Y28" s="139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 x14ac:dyDescent="0.3">
      <c r="B29" s="78">
        <v>4</v>
      </c>
      <c r="C29" s="267"/>
      <c r="D29" s="79" t="str">
        <f>'4月菜單'!M30</f>
        <v>燕麥飯</v>
      </c>
      <c r="E29" s="79" t="s">
        <v>15</v>
      </c>
      <c r="F29" s="79"/>
      <c r="G29" s="79" t="str">
        <f>'4月菜單'!M31</f>
        <v>極致馬鈴薯燉肉</v>
      </c>
      <c r="H29" s="79" t="s">
        <v>17</v>
      </c>
      <c r="I29" s="79"/>
      <c r="J29" s="79" t="str">
        <f>'4月菜單'!M32</f>
        <v>砂鍋肉丸子</v>
      </c>
      <c r="K29" s="79" t="s">
        <v>15</v>
      </c>
      <c r="L29" s="79"/>
      <c r="M29" s="79" t="str">
        <f>'4月菜單'!M33</f>
        <v>韓式芝麻海根</v>
      </c>
      <c r="N29" s="120" t="s">
        <v>17</v>
      </c>
      <c r="O29" s="79"/>
      <c r="P29" s="79" t="str">
        <f>'4月菜單'!M34</f>
        <v>淺色蔬菜</v>
      </c>
      <c r="Q29" s="79" t="s">
        <v>19</v>
      </c>
      <c r="R29" s="79"/>
      <c r="S29" s="79" t="str">
        <f>'4月菜單'!M35</f>
        <v>白玉排骨湯</v>
      </c>
      <c r="T29" s="79" t="s">
        <v>17</v>
      </c>
      <c r="U29" s="79"/>
      <c r="V29" s="268"/>
      <c r="W29" s="134" t="s">
        <v>7</v>
      </c>
      <c r="X29" s="135" t="s">
        <v>35</v>
      </c>
      <c r="Y29" s="136">
        <v>5.2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67"/>
      <c r="D30" s="26" t="s">
        <v>55</v>
      </c>
      <c r="E30" s="26"/>
      <c r="F30" s="26">
        <v>60</v>
      </c>
      <c r="G30" s="26" t="s">
        <v>265</v>
      </c>
      <c r="H30" s="26"/>
      <c r="I30" s="26">
        <v>60</v>
      </c>
      <c r="J30" s="26" t="s">
        <v>102</v>
      </c>
      <c r="K30" s="26"/>
      <c r="L30" s="26">
        <v>35</v>
      </c>
      <c r="M30" s="26" t="s">
        <v>121</v>
      </c>
      <c r="N30" s="26"/>
      <c r="O30" s="26">
        <v>60</v>
      </c>
      <c r="P30" s="26" t="str">
        <f>P29</f>
        <v>淺色蔬菜</v>
      </c>
      <c r="Q30" s="26"/>
      <c r="R30" s="26">
        <v>120</v>
      </c>
      <c r="S30" s="104" t="s">
        <v>91</v>
      </c>
      <c r="T30" s="26"/>
      <c r="U30" s="26">
        <v>40</v>
      </c>
      <c r="V30" s="269"/>
      <c r="W30" s="137">
        <v>97</v>
      </c>
      <c r="X30" s="138" t="s">
        <v>36</v>
      </c>
      <c r="Y30" s="139">
        <v>2.6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 x14ac:dyDescent="0.3">
      <c r="B31" s="81">
        <v>25</v>
      </c>
      <c r="C31" s="267"/>
      <c r="D31" s="26" t="s">
        <v>100</v>
      </c>
      <c r="E31" s="26"/>
      <c r="F31" s="26">
        <v>40</v>
      </c>
      <c r="G31" s="26" t="s">
        <v>145</v>
      </c>
      <c r="H31" s="26"/>
      <c r="I31" s="26">
        <v>15</v>
      </c>
      <c r="J31" s="26"/>
      <c r="K31" s="26"/>
      <c r="L31" s="26"/>
      <c r="M31" s="26" t="s">
        <v>167</v>
      </c>
      <c r="N31" s="26"/>
      <c r="O31" s="26">
        <v>1</v>
      </c>
      <c r="P31" s="26"/>
      <c r="Q31" s="26"/>
      <c r="R31" s="26"/>
      <c r="S31" s="26" t="s">
        <v>271</v>
      </c>
      <c r="T31" s="26"/>
      <c r="U31" s="26">
        <v>5</v>
      </c>
      <c r="V31" s="269"/>
      <c r="W31" s="140" t="s">
        <v>9</v>
      </c>
      <c r="X31" s="141" t="s">
        <v>37</v>
      </c>
      <c r="Y31" s="139">
        <v>2.6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67"/>
      <c r="D32" s="26"/>
      <c r="E32" s="85"/>
      <c r="F32" s="26"/>
      <c r="G32" s="26" t="s">
        <v>56</v>
      </c>
      <c r="H32" s="85"/>
      <c r="I32" s="26">
        <v>20</v>
      </c>
      <c r="J32" s="26"/>
      <c r="K32" s="26"/>
      <c r="L32" s="26"/>
      <c r="M32" s="180"/>
      <c r="N32" s="85"/>
      <c r="O32" s="26"/>
      <c r="P32" s="26"/>
      <c r="Q32" s="85"/>
      <c r="R32" s="26"/>
      <c r="S32" s="26"/>
      <c r="T32" s="26"/>
      <c r="U32" s="26"/>
      <c r="V32" s="269"/>
      <c r="W32" s="137">
        <f>Y30*5+Y32*5+Y34*8</f>
        <v>24</v>
      </c>
      <c r="X32" s="141" t="s">
        <v>38</v>
      </c>
      <c r="Y32" s="139">
        <v>2.2000000000000002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 x14ac:dyDescent="0.25">
      <c r="B33" s="271" t="s">
        <v>46</v>
      </c>
      <c r="C33" s="267"/>
      <c r="D33" s="25"/>
      <c r="E33" s="30"/>
      <c r="F33" s="25"/>
      <c r="G33" s="26" t="s">
        <v>58</v>
      </c>
      <c r="H33" s="85"/>
      <c r="I33" s="26">
        <v>15</v>
      </c>
      <c r="J33" s="26"/>
      <c r="K33" s="85"/>
      <c r="L33" s="26"/>
      <c r="M33" s="26"/>
      <c r="N33" s="85"/>
      <c r="O33" s="26"/>
      <c r="P33" s="26"/>
      <c r="Q33" s="85"/>
      <c r="R33" s="26"/>
      <c r="S33" s="180"/>
      <c r="T33" s="26"/>
      <c r="U33" s="26"/>
      <c r="V33" s="269"/>
      <c r="W33" s="140" t="s">
        <v>11</v>
      </c>
      <c r="X33" s="141" t="s">
        <v>39</v>
      </c>
      <c r="Y33" s="139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1"/>
      <c r="C34" s="267"/>
      <c r="D34" s="30"/>
      <c r="E34" s="30"/>
      <c r="F34" s="25"/>
      <c r="G34" s="26"/>
      <c r="H34" s="85"/>
      <c r="I34" s="26"/>
      <c r="J34" s="26"/>
      <c r="K34" s="85"/>
      <c r="L34" s="26"/>
      <c r="M34" s="180"/>
      <c r="N34" s="85"/>
      <c r="O34" s="26"/>
      <c r="P34" s="26"/>
      <c r="Q34" s="85"/>
      <c r="R34" s="26"/>
      <c r="S34" s="180"/>
      <c r="T34" s="85"/>
      <c r="U34" s="26"/>
      <c r="V34" s="269"/>
      <c r="W34" s="137">
        <v>27</v>
      </c>
      <c r="X34" s="142" t="s">
        <v>40</v>
      </c>
      <c r="Y34" s="139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30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85"/>
      <c r="R35" s="26"/>
      <c r="S35" s="26"/>
      <c r="T35" s="85"/>
      <c r="U35" s="26"/>
      <c r="V35" s="269"/>
      <c r="W35" s="140" t="s">
        <v>12</v>
      </c>
      <c r="X35" s="143"/>
      <c r="Y35" s="139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x14ac:dyDescent="0.3">
      <c r="B36" s="127"/>
      <c r="C36" s="88"/>
      <c r="D36" s="85"/>
      <c r="E36" s="85"/>
      <c r="F36" s="26"/>
      <c r="G36" s="26"/>
      <c r="H36" s="85"/>
      <c r="I36" s="26"/>
      <c r="J36" s="180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0"/>
      <c r="W36" s="137">
        <f>W30*4+W32*9+W34*4</f>
        <v>712</v>
      </c>
      <c r="X36" s="144"/>
      <c r="Y36" s="139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 x14ac:dyDescent="0.3">
      <c r="B37" s="78">
        <v>4</v>
      </c>
      <c r="C37" s="267"/>
      <c r="D37" s="79" t="str">
        <f>'4月菜單'!Q30</f>
        <v>日式和風豬肉炒麵</v>
      </c>
      <c r="E37" s="79" t="s">
        <v>18</v>
      </c>
      <c r="F37" s="79"/>
      <c r="G37" s="79" t="str">
        <f>'4月菜單'!Q31</f>
        <v>糖醋咕咾肉</v>
      </c>
      <c r="H37" s="79" t="s">
        <v>18</v>
      </c>
      <c r="I37" s="79"/>
      <c r="J37" s="79" t="str">
        <f>'4月菜單'!Q32</f>
        <v>浮水魷魚燒(海)</v>
      </c>
      <c r="K37" s="79" t="s">
        <v>17</v>
      </c>
      <c r="L37" s="79"/>
      <c r="M37" s="79" t="str">
        <f>'4月菜單'!Q33</f>
        <v>如意水餃(冷主)</v>
      </c>
      <c r="N37" s="79" t="s">
        <v>17</v>
      </c>
      <c r="O37" s="79"/>
      <c r="P37" s="165" t="str">
        <f>'4月菜單'!Q34</f>
        <v>深色蔬菜</v>
      </c>
      <c r="Q37" s="79" t="s">
        <v>19</v>
      </c>
      <c r="R37" s="79"/>
      <c r="S37" s="79" t="str">
        <f>'4月菜單'!Q35</f>
        <v>綠豆五彩湯圓燒仙草(冷主)</v>
      </c>
      <c r="T37" s="79" t="s">
        <v>17</v>
      </c>
      <c r="U37" s="79"/>
      <c r="V37" s="268"/>
      <c r="W37" s="134" t="s">
        <v>7</v>
      </c>
      <c r="X37" s="135" t="s">
        <v>35</v>
      </c>
      <c r="Y37" s="136">
        <v>5.7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67"/>
      <c r="D38" s="25" t="s">
        <v>328</v>
      </c>
      <c r="E38" s="25"/>
      <c r="F38" s="25">
        <v>250</v>
      </c>
      <c r="G38" s="26" t="s">
        <v>265</v>
      </c>
      <c r="H38" s="26"/>
      <c r="I38" s="26">
        <v>70</v>
      </c>
      <c r="J38" s="26" t="s">
        <v>68</v>
      </c>
      <c r="K38" s="26"/>
      <c r="L38" s="26">
        <v>40</v>
      </c>
      <c r="M38" s="26" t="s">
        <v>325</v>
      </c>
      <c r="N38" s="26"/>
      <c r="O38" s="116">
        <v>30</v>
      </c>
      <c r="P38" s="117" t="str">
        <f>P37</f>
        <v>深色蔬菜</v>
      </c>
      <c r="Q38" s="118"/>
      <c r="R38" s="26">
        <v>120</v>
      </c>
      <c r="S38" s="26" t="s">
        <v>168</v>
      </c>
      <c r="T38" s="26"/>
      <c r="U38" s="26">
        <v>10</v>
      </c>
      <c r="V38" s="269"/>
      <c r="W38" s="137">
        <v>98</v>
      </c>
      <c r="X38" s="138" t="s">
        <v>36</v>
      </c>
      <c r="Y38" s="139">
        <v>2.6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26</v>
      </c>
      <c r="C39" s="267"/>
      <c r="D39" s="25" t="s">
        <v>329</v>
      </c>
      <c r="E39" s="25"/>
      <c r="F39" s="25">
        <v>20</v>
      </c>
      <c r="G39" s="26" t="s">
        <v>56</v>
      </c>
      <c r="H39" s="26"/>
      <c r="I39" s="26">
        <v>15</v>
      </c>
      <c r="J39" s="26" t="s">
        <v>266</v>
      </c>
      <c r="K39" s="26"/>
      <c r="L39" s="26">
        <v>10</v>
      </c>
      <c r="M39" s="26"/>
      <c r="N39" s="26"/>
      <c r="O39" s="116"/>
      <c r="P39" s="119"/>
      <c r="Q39" s="163"/>
      <c r="R39" s="26"/>
      <c r="S39" s="26" t="s">
        <v>326</v>
      </c>
      <c r="T39" s="26"/>
      <c r="U39" s="26">
        <v>10</v>
      </c>
      <c r="V39" s="269"/>
      <c r="W39" s="140" t="s">
        <v>9</v>
      </c>
      <c r="X39" s="141" t="s">
        <v>37</v>
      </c>
      <c r="Y39" s="139">
        <v>2.4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67"/>
      <c r="D40" s="25" t="s">
        <v>321</v>
      </c>
      <c r="E40" s="30"/>
      <c r="F40" s="25">
        <v>15</v>
      </c>
      <c r="G40" s="26" t="s">
        <v>122</v>
      </c>
      <c r="H40" s="85"/>
      <c r="I40" s="26">
        <v>10</v>
      </c>
      <c r="J40" s="26" t="s">
        <v>144</v>
      </c>
      <c r="K40" s="85"/>
      <c r="L40" s="26">
        <v>10</v>
      </c>
      <c r="M40" s="26"/>
      <c r="N40" s="85"/>
      <c r="O40" s="116"/>
      <c r="P40" s="119"/>
      <c r="Q40" s="118"/>
      <c r="R40" s="26"/>
      <c r="S40" s="26" t="s">
        <v>327</v>
      </c>
      <c r="T40" s="26"/>
      <c r="U40" s="26">
        <v>10</v>
      </c>
      <c r="V40" s="269"/>
      <c r="W40" s="137">
        <f>Y38*5+Y40*5+Y42*8</f>
        <v>24</v>
      </c>
      <c r="X40" s="141" t="s">
        <v>38</v>
      </c>
      <c r="Y40" s="139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 x14ac:dyDescent="0.25">
      <c r="B41" s="271" t="s">
        <v>47</v>
      </c>
      <c r="C41" s="267"/>
      <c r="D41" s="25" t="s">
        <v>330</v>
      </c>
      <c r="E41" s="30"/>
      <c r="F41" s="25">
        <v>10</v>
      </c>
      <c r="G41" s="201"/>
      <c r="H41" s="85"/>
      <c r="I41" s="26"/>
      <c r="J41" s="26" t="s">
        <v>267</v>
      </c>
      <c r="K41" s="85"/>
      <c r="L41" s="26">
        <v>15</v>
      </c>
      <c r="M41" s="26"/>
      <c r="N41" s="26"/>
      <c r="O41" s="116"/>
      <c r="P41" s="119"/>
      <c r="Q41" s="118"/>
      <c r="R41" s="26"/>
      <c r="S41" s="26"/>
      <c r="T41" s="85"/>
      <c r="U41" s="26"/>
      <c r="V41" s="269"/>
      <c r="W41" s="140" t="s">
        <v>11</v>
      </c>
      <c r="X41" s="141" t="s">
        <v>39</v>
      </c>
      <c r="Y41" s="139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1"/>
      <c r="C42" s="267"/>
      <c r="D42" s="174" t="s">
        <v>331</v>
      </c>
      <c r="E42" s="174"/>
      <c r="F42" s="25">
        <v>10</v>
      </c>
      <c r="G42" s="26"/>
      <c r="H42" s="85"/>
      <c r="I42" s="26"/>
      <c r="J42" s="26" t="s">
        <v>148</v>
      </c>
      <c r="K42" s="85"/>
      <c r="L42" s="26">
        <v>10</v>
      </c>
      <c r="M42" s="26"/>
      <c r="N42" s="85"/>
      <c r="O42" s="116"/>
      <c r="P42" s="119"/>
      <c r="Q42" s="163"/>
      <c r="R42" s="26"/>
      <c r="S42" s="26"/>
      <c r="T42" s="85"/>
      <c r="U42" s="26"/>
      <c r="V42" s="269"/>
      <c r="W42" s="137">
        <v>26.9</v>
      </c>
      <c r="X42" s="142" t="s">
        <v>40</v>
      </c>
      <c r="Y42" s="139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30</v>
      </c>
      <c r="C43" s="87"/>
      <c r="D43" s="179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16"/>
      <c r="P43" s="119"/>
      <c r="Q43" s="163"/>
      <c r="R43" s="26"/>
      <c r="S43" s="26"/>
      <c r="T43" s="85"/>
      <c r="U43" s="26"/>
      <c r="V43" s="269"/>
      <c r="W43" s="140" t="s">
        <v>12</v>
      </c>
      <c r="X43" s="143"/>
      <c r="Y43" s="139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62"/>
      <c r="P44" s="166"/>
      <c r="Q44" s="164"/>
      <c r="R44" s="106"/>
      <c r="S44" s="106"/>
      <c r="T44" s="105"/>
      <c r="U44" s="106"/>
      <c r="V44" s="270"/>
      <c r="W44" s="137">
        <f>W38*4+W40*9+W42*4</f>
        <v>715.6</v>
      </c>
      <c r="X44" s="144"/>
      <c r="Y44" s="139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74"/>
      <c r="K45" s="274"/>
      <c r="L45" s="274"/>
      <c r="M45" s="274"/>
      <c r="N45" s="274"/>
      <c r="O45" s="274"/>
      <c r="P45" s="286"/>
      <c r="Q45" s="274"/>
      <c r="R45" s="274"/>
      <c r="S45" s="274"/>
      <c r="T45" s="274"/>
      <c r="U45" s="274"/>
      <c r="V45" s="274"/>
      <c r="W45" s="274"/>
      <c r="X45" s="274"/>
      <c r="Y45" s="274"/>
      <c r="Z45" s="108"/>
      <c r="AB45" s="94"/>
    </row>
    <row r="46" spans="2:32" x14ac:dyDescent="0.25">
      <c r="B46" s="94"/>
      <c r="C46" s="99"/>
      <c r="D46" s="272"/>
      <c r="E46" s="272"/>
      <c r="F46" s="273"/>
      <c r="G46" s="273"/>
      <c r="H46" s="109"/>
      <c r="K46" s="109"/>
      <c r="N46" s="109"/>
      <c r="Q46" s="109"/>
      <c r="T46" s="109"/>
    </row>
    <row r="49" spans="4:8" ht="27.75" x14ac:dyDescent="0.25">
      <c r="D49" s="197"/>
      <c r="E49" s="197"/>
      <c r="F49" s="197"/>
    </row>
    <row r="50" spans="4:8" ht="27.75" x14ac:dyDescent="0.25">
      <c r="D50" s="197"/>
      <c r="E50" s="197"/>
      <c r="F50" s="197"/>
    </row>
    <row r="51" spans="4:8" ht="27.75" x14ac:dyDescent="0.25">
      <c r="D51" s="197"/>
      <c r="E51" s="198"/>
      <c r="F51" s="197"/>
      <c r="H51" s="63"/>
    </row>
    <row r="52" spans="4:8" ht="27.75" x14ac:dyDescent="0.25">
      <c r="D52" s="197"/>
      <c r="E52" s="198"/>
      <c r="F52" s="197"/>
    </row>
    <row r="53" spans="4:8" ht="27.75" x14ac:dyDescent="0.25">
      <c r="D53" s="199"/>
      <c r="E53" s="199"/>
      <c r="F53" s="197"/>
    </row>
    <row r="54" spans="4:8" ht="27.75" x14ac:dyDescent="0.25">
      <c r="D54" s="199"/>
      <c r="E54" s="198"/>
      <c r="F54" s="197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1599999999999999" right="0.17" top="0.18" bottom="0.17" header="0.5" footer="0.23"/>
  <pageSetup paperSize="9" scale="3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4"/>
  <sheetViews>
    <sheetView topLeftCell="D1" zoomScale="60" workbookViewId="0">
      <selection activeCell="F11" sqref="F11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11.25" style="63" customWidth="1"/>
    <col min="7" max="7" width="22.625" style="63" customWidth="1"/>
    <col min="8" max="8" width="5.625" style="107" customWidth="1"/>
    <col min="9" max="9" width="11.875" style="63" customWidth="1"/>
    <col min="10" max="10" width="22.625" style="63" customWidth="1"/>
    <col min="11" max="11" width="5.625" style="107" customWidth="1"/>
    <col min="12" max="12" width="11.75" style="63" customWidth="1"/>
    <col min="13" max="13" width="22.625" style="63" customWidth="1"/>
    <col min="14" max="14" width="5.625" style="107" customWidth="1"/>
    <col min="15" max="15" width="12.125" style="63" customWidth="1"/>
    <col min="16" max="16" width="22.625" style="63" customWidth="1"/>
    <col min="17" max="17" width="5.625" style="107" customWidth="1"/>
    <col min="18" max="18" width="11.75" style="63" customWidth="1"/>
    <col min="19" max="19" width="22.625" style="63" customWidth="1"/>
    <col min="20" max="20" width="5.625" style="107" customWidth="1"/>
    <col min="21" max="21" width="12.7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64" t="s">
        <v>288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51"/>
      <c r="AB1" s="53"/>
    </row>
    <row r="2" spans="2:32" s="52" customFormat="1" ht="18.95" customHeight="1" x14ac:dyDescent="0.45">
      <c r="B2" s="265"/>
      <c r="C2" s="266"/>
      <c r="D2" s="266"/>
      <c r="E2" s="266"/>
      <c r="F2" s="266"/>
      <c r="G2" s="26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 x14ac:dyDescent="0.45">
      <c r="B3" s="113" t="s">
        <v>32</v>
      </c>
      <c r="C3" s="113"/>
      <c r="D3" s="11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 x14ac:dyDescent="0.3">
      <c r="B5" s="78">
        <v>4</v>
      </c>
      <c r="C5" s="267"/>
      <c r="D5" s="79" t="str">
        <f>'4月菜單'!A39</f>
        <v>寶島白飯+港式燒賣(加)</v>
      </c>
      <c r="E5" s="79" t="s">
        <v>15</v>
      </c>
      <c r="F5" s="22"/>
      <c r="G5" s="79" t="str">
        <f>'4月菜單'!A40</f>
        <v>BBQ烤雞排</v>
      </c>
      <c r="H5" s="79" t="s">
        <v>50</v>
      </c>
      <c r="I5" s="22"/>
      <c r="J5" s="79" t="str">
        <f>'4月菜單'!A41</f>
        <v>蔥燒豬柳</v>
      </c>
      <c r="K5" s="79" t="s">
        <v>17</v>
      </c>
      <c r="L5" s="22"/>
      <c r="M5" s="79" t="str">
        <f>'4月菜單'!A42</f>
        <v>招牌海鮮卷(加)(炸)</v>
      </c>
      <c r="N5" s="79" t="s">
        <v>54</v>
      </c>
      <c r="O5" s="22"/>
      <c r="P5" s="79" t="str">
        <f>'4月菜單'!A43</f>
        <v>深色蔬菜</v>
      </c>
      <c r="Q5" s="21" t="s">
        <v>52</v>
      </c>
      <c r="R5" s="22"/>
      <c r="S5" s="79" t="str">
        <f>'4月菜單'!A44</f>
        <v>薑絲海芽湯</v>
      </c>
      <c r="T5" s="79" t="s">
        <v>53</v>
      </c>
      <c r="U5" s="22"/>
      <c r="V5" s="268"/>
      <c r="W5" s="134" t="s">
        <v>7</v>
      </c>
      <c r="X5" s="135" t="s">
        <v>35</v>
      </c>
      <c r="Y5" s="136">
        <v>5.3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67"/>
      <c r="D6" s="124" t="s">
        <v>213</v>
      </c>
      <c r="E6" s="124"/>
      <c r="F6" s="124">
        <v>100</v>
      </c>
      <c r="G6" s="124" t="s">
        <v>268</v>
      </c>
      <c r="H6" s="124"/>
      <c r="I6" s="124">
        <v>120</v>
      </c>
      <c r="J6" s="26" t="s">
        <v>222</v>
      </c>
      <c r="K6" s="124"/>
      <c r="L6" s="26">
        <v>15</v>
      </c>
      <c r="M6" s="25" t="s">
        <v>270</v>
      </c>
      <c r="N6" s="30"/>
      <c r="O6" s="185">
        <v>30</v>
      </c>
      <c r="P6" s="26" t="s">
        <v>83</v>
      </c>
      <c r="Q6" s="118"/>
      <c r="R6" s="26">
        <v>120</v>
      </c>
      <c r="S6" s="26" t="s">
        <v>246</v>
      </c>
      <c r="T6" s="26"/>
      <c r="U6" s="26">
        <v>2</v>
      </c>
      <c r="V6" s="269"/>
      <c r="W6" s="137">
        <v>98</v>
      </c>
      <c r="X6" s="138" t="s">
        <v>36</v>
      </c>
      <c r="Y6" s="139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29</v>
      </c>
      <c r="C7" s="267"/>
      <c r="D7" s="124"/>
      <c r="E7" s="124"/>
      <c r="F7" s="124"/>
      <c r="G7" s="124"/>
      <c r="H7" s="124"/>
      <c r="I7" s="124"/>
      <c r="J7" s="26" t="s">
        <v>269</v>
      </c>
      <c r="K7" s="179"/>
      <c r="L7" s="26">
        <v>15</v>
      </c>
      <c r="M7" s="123"/>
      <c r="N7" s="168"/>
      <c r="O7" s="123"/>
      <c r="P7" s="119"/>
      <c r="Q7" s="163"/>
      <c r="R7" s="26"/>
      <c r="S7" s="26" t="s">
        <v>231</v>
      </c>
      <c r="T7" s="26"/>
      <c r="U7" s="26">
        <v>1</v>
      </c>
      <c r="V7" s="269"/>
      <c r="W7" s="140" t="s">
        <v>9</v>
      </c>
      <c r="X7" s="141" t="s">
        <v>37</v>
      </c>
      <c r="Y7" s="139">
        <v>1.7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67"/>
      <c r="D8" s="124"/>
      <c r="E8" s="124"/>
      <c r="F8" s="124"/>
      <c r="G8" s="124"/>
      <c r="H8" s="124"/>
      <c r="I8" s="124"/>
      <c r="J8" s="26" t="s">
        <v>220</v>
      </c>
      <c r="K8" s="179"/>
      <c r="L8" s="26">
        <v>30</v>
      </c>
      <c r="M8" s="124"/>
      <c r="N8" s="168"/>
      <c r="O8" s="123"/>
      <c r="P8" s="119"/>
      <c r="Q8" s="118"/>
      <c r="R8" s="26"/>
      <c r="S8" s="26"/>
      <c r="T8" s="26"/>
      <c r="U8" s="26"/>
      <c r="V8" s="269"/>
      <c r="W8" s="137">
        <f>Y6*5+Y8*5+Y10*8</f>
        <v>24</v>
      </c>
      <c r="X8" s="141" t="s">
        <v>38</v>
      </c>
      <c r="Y8" s="139">
        <v>2.2999999999999998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 x14ac:dyDescent="0.25">
      <c r="B9" s="271" t="s">
        <v>74</v>
      </c>
      <c r="C9" s="267"/>
      <c r="D9" s="124"/>
      <c r="E9" s="124"/>
      <c r="F9" s="124"/>
      <c r="G9" s="186"/>
      <c r="H9" s="170"/>
      <c r="I9" s="124"/>
      <c r="J9" s="26" t="s">
        <v>217</v>
      </c>
      <c r="K9" s="85"/>
      <c r="L9" s="26">
        <v>20</v>
      </c>
      <c r="M9" s="26"/>
      <c r="N9" s="26"/>
      <c r="O9" s="26"/>
      <c r="P9" s="119"/>
      <c r="Q9" s="118"/>
      <c r="R9" s="26"/>
      <c r="S9" s="26"/>
      <c r="T9" s="85"/>
      <c r="U9" s="26"/>
      <c r="V9" s="269"/>
      <c r="W9" s="140" t="s">
        <v>11</v>
      </c>
      <c r="X9" s="141" t="s">
        <v>39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1"/>
      <c r="C10" s="267"/>
      <c r="D10" s="124" t="s">
        <v>339</v>
      </c>
      <c r="E10" s="124"/>
      <c r="F10" s="124">
        <v>30</v>
      </c>
      <c r="G10" s="124"/>
      <c r="H10" s="170"/>
      <c r="I10" s="124"/>
      <c r="J10" s="26"/>
      <c r="K10" s="85"/>
      <c r="L10" s="26"/>
      <c r="M10" s="26"/>
      <c r="N10" s="85"/>
      <c r="O10" s="26"/>
      <c r="P10" s="119"/>
      <c r="Q10" s="163"/>
      <c r="R10" s="26"/>
      <c r="S10" s="26"/>
      <c r="T10" s="85"/>
      <c r="U10" s="26"/>
      <c r="V10" s="269"/>
      <c r="W10" s="137">
        <v>26</v>
      </c>
      <c r="X10" s="142" t="s">
        <v>40</v>
      </c>
      <c r="Y10" s="139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 x14ac:dyDescent="0.25">
      <c r="B11" s="86" t="s">
        <v>30</v>
      </c>
      <c r="C11" s="87"/>
      <c r="D11" s="124"/>
      <c r="E11" s="170"/>
      <c r="F11" s="124"/>
      <c r="G11" s="124"/>
      <c r="H11" s="170"/>
      <c r="I11" s="124"/>
      <c r="J11" s="26"/>
      <c r="K11" s="85"/>
      <c r="L11" s="26"/>
      <c r="M11" s="187"/>
      <c r="N11" s="188"/>
      <c r="O11" s="181"/>
      <c r="P11" s="26"/>
      <c r="Q11" s="85"/>
      <c r="R11" s="26"/>
      <c r="S11" s="26"/>
      <c r="T11" s="85"/>
      <c r="U11" s="26"/>
      <c r="V11" s="269"/>
      <c r="W11" s="140" t="s">
        <v>12</v>
      </c>
      <c r="X11" s="143"/>
      <c r="Y11" s="139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 x14ac:dyDescent="0.3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270"/>
      <c r="W12" s="137">
        <f>W6*4+W8*9+W10*4</f>
        <v>712</v>
      </c>
      <c r="X12" s="144"/>
      <c r="Y12" s="139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 x14ac:dyDescent="0.3">
      <c r="B13" s="78">
        <v>4</v>
      </c>
      <c r="C13" s="267"/>
      <c r="D13" s="79" t="str">
        <f>'4月菜單'!E39</f>
        <v>地瓜飯</v>
      </c>
      <c r="E13" s="79" t="s">
        <v>75</v>
      </c>
      <c r="F13" s="79"/>
      <c r="G13" s="79" t="str">
        <f>'4月菜單'!E40</f>
        <v>蜜汁洋蔥燒肉</v>
      </c>
      <c r="H13" s="79" t="s">
        <v>17</v>
      </c>
      <c r="I13" s="79"/>
      <c r="J13" s="79" t="str">
        <f>'4月菜單'!E41</f>
        <v>麻婆豆腐(豆)</v>
      </c>
      <c r="K13" s="79" t="s">
        <v>76</v>
      </c>
      <c r="L13" s="79"/>
      <c r="M13" s="79" t="str">
        <f>'4月菜單'!E42</f>
        <v>玉米滑蛋</v>
      </c>
      <c r="N13" s="79" t="s">
        <v>103</v>
      </c>
      <c r="O13" s="79"/>
      <c r="P13" s="79" t="str">
        <f>'4月菜單'!E43</f>
        <v>淺色蔬菜</v>
      </c>
      <c r="Q13" s="79" t="s">
        <v>77</v>
      </c>
      <c r="R13" s="79"/>
      <c r="S13" s="79" t="str">
        <f>'4月菜單'!E44</f>
        <v>蘿蔔排骨湯</v>
      </c>
      <c r="T13" s="79" t="s">
        <v>76</v>
      </c>
      <c r="U13" s="79"/>
      <c r="V13" s="268"/>
      <c r="W13" s="134" t="s">
        <v>7</v>
      </c>
      <c r="X13" s="135" t="s">
        <v>35</v>
      </c>
      <c r="Y13" s="157">
        <v>5.5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67"/>
      <c r="D14" s="124" t="s">
        <v>213</v>
      </c>
      <c r="E14" s="124"/>
      <c r="F14" s="124">
        <v>80</v>
      </c>
      <c r="G14" s="26" t="s">
        <v>224</v>
      </c>
      <c r="H14" s="26"/>
      <c r="I14" s="26">
        <v>60</v>
      </c>
      <c r="J14" s="26" t="s">
        <v>60</v>
      </c>
      <c r="K14" s="179"/>
      <c r="L14" s="26">
        <v>30</v>
      </c>
      <c r="M14" s="26" t="s">
        <v>219</v>
      </c>
      <c r="N14" s="85"/>
      <c r="O14" s="26">
        <v>25</v>
      </c>
      <c r="P14" s="26" t="s">
        <v>82</v>
      </c>
      <c r="Q14" s="26"/>
      <c r="R14" s="26">
        <v>120</v>
      </c>
      <c r="S14" s="25" t="s">
        <v>215</v>
      </c>
      <c r="T14" s="25"/>
      <c r="U14" s="25">
        <v>40</v>
      </c>
      <c r="V14" s="269"/>
      <c r="W14" s="137">
        <v>97</v>
      </c>
      <c r="X14" s="138" t="s">
        <v>36</v>
      </c>
      <c r="Y14" s="146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30</v>
      </c>
      <c r="C15" s="267"/>
      <c r="D15" s="124" t="s">
        <v>223</v>
      </c>
      <c r="E15" s="124"/>
      <c r="F15" s="124">
        <v>55</v>
      </c>
      <c r="G15" s="26" t="s">
        <v>220</v>
      </c>
      <c r="H15" s="26"/>
      <c r="I15" s="26">
        <v>30</v>
      </c>
      <c r="J15" s="26" t="s">
        <v>304</v>
      </c>
      <c r="K15" s="179"/>
      <c r="L15" s="26">
        <v>15</v>
      </c>
      <c r="M15" s="26" t="s">
        <v>229</v>
      </c>
      <c r="N15" s="26"/>
      <c r="O15" s="26">
        <v>20</v>
      </c>
      <c r="P15" s="26"/>
      <c r="Q15" s="26"/>
      <c r="R15" s="26"/>
      <c r="S15" s="25" t="s">
        <v>271</v>
      </c>
      <c r="T15" s="25"/>
      <c r="U15" s="25">
        <v>10</v>
      </c>
      <c r="V15" s="269"/>
      <c r="W15" s="140" t="s">
        <v>9</v>
      </c>
      <c r="X15" s="141" t="s">
        <v>37</v>
      </c>
      <c r="Y15" s="146">
        <v>2.5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67"/>
      <c r="D16" s="124"/>
      <c r="E16" s="124"/>
      <c r="F16" s="124"/>
      <c r="G16" s="26" t="s">
        <v>217</v>
      </c>
      <c r="H16" s="85"/>
      <c r="I16" s="26">
        <v>10</v>
      </c>
      <c r="J16" s="26" t="s">
        <v>305</v>
      </c>
      <c r="K16" s="85"/>
      <c r="L16" s="26">
        <v>10</v>
      </c>
      <c r="M16" s="26" t="s">
        <v>220</v>
      </c>
      <c r="N16" s="85"/>
      <c r="O16" s="26">
        <v>25</v>
      </c>
      <c r="P16" s="26"/>
      <c r="Q16" s="85"/>
      <c r="R16" s="26"/>
      <c r="S16" s="26"/>
      <c r="T16" s="85"/>
      <c r="U16" s="26"/>
      <c r="V16" s="269"/>
      <c r="W16" s="137">
        <f>Y14*5+Y16*5+Y18*8</f>
        <v>24.5</v>
      </c>
      <c r="X16" s="141" t="s">
        <v>38</v>
      </c>
      <c r="Y16" s="146">
        <v>2.4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 x14ac:dyDescent="0.25">
      <c r="B17" s="271" t="s">
        <v>43</v>
      </c>
      <c r="C17" s="267"/>
      <c r="D17" s="25"/>
      <c r="E17" s="25"/>
      <c r="F17" s="25"/>
      <c r="G17" s="26" t="s">
        <v>272</v>
      </c>
      <c r="H17" s="85"/>
      <c r="I17" s="26">
        <v>1</v>
      </c>
      <c r="J17" s="26" t="s">
        <v>319</v>
      </c>
      <c r="K17" s="85"/>
      <c r="L17" s="26">
        <v>10</v>
      </c>
      <c r="M17" s="26"/>
      <c r="N17" s="85"/>
      <c r="O17" s="26"/>
      <c r="P17" s="26"/>
      <c r="Q17" s="85"/>
      <c r="R17" s="26"/>
      <c r="S17" s="26"/>
      <c r="T17" s="85"/>
      <c r="U17" s="26"/>
      <c r="V17" s="269"/>
      <c r="W17" s="140" t="s">
        <v>11</v>
      </c>
      <c r="X17" s="141" t="s">
        <v>39</v>
      </c>
      <c r="Y17" s="146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1"/>
      <c r="C18" s="267"/>
      <c r="D18" s="85"/>
      <c r="E18" s="85"/>
      <c r="F18" s="26"/>
      <c r="G18" s="26"/>
      <c r="H18" s="85"/>
      <c r="I18" s="26"/>
      <c r="J18" s="26"/>
      <c r="K18" s="85"/>
      <c r="L18" s="26"/>
      <c r="M18" s="26"/>
      <c r="N18" s="85"/>
      <c r="O18" s="26"/>
      <c r="P18" s="26"/>
      <c r="Q18" s="85"/>
      <c r="R18" s="26"/>
      <c r="S18" s="26"/>
      <c r="T18" s="85"/>
      <c r="U18" s="26"/>
      <c r="V18" s="269"/>
      <c r="W18" s="137">
        <v>25</v>
      </c>
      <c r="X18" s="142" t="s">
        <v>40</v>
      </c>
      <c r="Y18" s="146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44</v>
      </c>
      <c r="C19" s="87"/>
      <c r="D19" s="85"/>
      <c r="E19" s="85"/>
      <c r="F19" s="26"/>
      <c r="G19" s="26"/>
      <c r="H19" s="85"/>
      <c r="I19" s="26"/>
      <c r="J19" s="2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69"/>
      <c r="W19" s="140" t="s">
        <v>12</v>
      </c>
      <c r="X19" s="143"/>
      <c r="Y19" s="146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 x14ac:dyDescent="0.35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0"/>
      <c r="W20" s="147">
        <f>W14*4+W16*9+W18*4</f>
        <v>708.5</v>
      </c>
      <c r="X20" s="148"/>
      <c r="Y20" s="158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 x14ac:dyDescent="0.3">
      <c r="B21" s="78">
        <v>4</v>
      </c>
      <c r="C21" s="267"/>
      <c r="D21" s="79" t="e">
        <f>'4月菜單'!I39:L39</f>
        <v>#VALUE!</v>
      </c>
      <c r="E21" s="79" t="s">
        <v>15</v>
      </c>
      <c r="F21" s="79"/>
      <c r="G21" s="79" t="e">
        <f>'4月菜單'!I40:L40</f>
        <v>#VALUE!</v>
      </c>
      <c r="H21" s="79" t="s">
        <v>50</v>
      </c>
      <c r="I21" s="79"/>
      <c r="J21" s="79">
        <f>'4月菜單'!I41:L41</f>
        <v>0</v>
      </c>
      <c r="K21" s="79" t="s">
        <v>17</v>
      </c>
      <c r="L21" s="79"/>
      <c r="M21" s="131" t="e">
        <f>'4月菜單'!I42:L42</f>
        <v>#VALUE!</v>
      </c>
      <c r="N21" s="133" t="s">
        <v>54</v>
      </c>
      <c r="O21" s="132"/>
      <c r="P21" s="79" t="e">
        <f>'4月菜單'!I43:L43</f>
        <v>#VALUE!</v>
      </c>
      <c r="Q21" s="79" t="s">
        <v>77</v>
      </c>
      <c r="R21" s="79"/>
      <c r="S21" s="79" t="e">
        <f>'4月菜單'!I44:L44</f>
        <v>#VALUE!</v>
      </c>
      <c r="T21" s="79" t="s">
        <v>78</v>
      </c>
      <c r="U21" s="79"/>
      <c r="V21" s="268"/>
      <c r="W21" s="134" t="s">
        <v>7</v>
      </c>
      <c r="X21" s="135" t="s">
        <v>35</v>
      </c>
      <c r="Y21" s="136">
        <v>5.5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67"/>
      <c r="D22" s="124"/>
      <c r="E22" s="124"/>
      <c r="F22" s="124"/>
      <c r="G22" s="26"/>
      <c r="H22" s="26"/>
      <c r="I22" s="26"/>
      <c r="J22" s="26"/>
      <c r="K22" s="125"/>
      <c r="L22" s="117"/>
      <c r="M22" s="25"/>
      <c r="N22" s="30"/>
      <c r="O22" s="185"/>
      <c r="P22" s="26"/>
      <c r="Q22" s="26"/>
      <c r="R22" s="26"/>
      <c r="S22" s="25"/>
      <c r="T22" s="124"/>
      <c r="U22" s="25"/>
      <c r="V22" s="269"/>
      <c r="W22" s="137">
        <v>99</v>
      </c>
      <c r="X22" s="138" t="s">
        <v>36</v>
      </c>
      <c r="Y22" s="139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4">
      <c r="B23" s="81">
        <v>24</v>
      </c>
      <c r="C23" s="267"/>
      <c r="D23" s="124"/>
      <c r="E23" s="124"/>
      <c r="F23" s="124"/>
      <c r="G23" s="26"/>
      <c r="H23" s="26"/>
      <c r="I23" s="26"/>
      <c r="J23" s="26"/>
      <c r="K23" s="194"/>
      <c r="L23" s="126"/>
      <c r="M23" s="123"/>
      <c r="N23" s="168"/>
      <c r="O23" s="123"/>
      <c r="P23" s="26"/>
      <c r="Q23" s="26"/>
      <c r="R23" s="26"/>
      <c r="S23" s="25"/>
      <c r="T23" s="25"/>
      <c r="U23" s="25"/>
      <c r="V23" s="269"/>
      <c r="W23" s="140" t="s">
        <v>9</v>
      </c>
      <c r="X23" s="141" t="s">
        <v>37</v>
      </c>
      <c r="Y23" s="139">
        <v>1.9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267"/>
      <c r="D24" s="124"/>
      <c r="E24" s="124"/>
      <c r="F24" s="124"/>
      <c r="G24" s="26"/>
      <c r="H24" s="85"/>
      <c r="I24" s="26"/>
      <c r="J24" s="26"/>
      <c r="K24" s="194"/>
      <c r="L24" s="126"/>
      <c r="M24" s="123"/>
      <c r="N24" s="168"/>
      <c r="O24" s="123"/>
      <c r="P24" s="26"/>
      <c r="Q24" s="85"/>
      <c r="R24" s="26"/>
      <c r="S24" s="25"/>
      <c r="T24" s="30"/>
      <c r="U24" s="25"/>
      <c r="V24" s="269"/>
      <c r="W24" s="137">
        <f>Y22*5+Y24*5+Y26*8</f>
        <v>24.5</v>
      </c>
      <c r="X24" s="141" t="s">
        <v>38</v>
      </c>
      <c r="Y24" s="139">
        <v>2.4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1" t="s">
        <v>45</v>
      </c>
      <c r="C25" s="267"/>
      <c r="D25" s="124"/>
      <c r="E25" s="124"/>
      <c r="F25" s="124"/>
      <c r="G25" s="26"/>
      <c r="H25" s="85"/>
      <c r="I25" s="26"/>
      <c r="J25" s="26"/>
      <c r="K25" s="85"/>
      <c r="L25" s="26"/>
      <c r="M25" s="26"/>
      <c r="N25" s="26"/>
      <c r="O25" s="26"/>
      <c r="P25" s="26"/>
      <c r="Q25" s="85"/>
      <c r="R25" s="26"/>
      <c r="S25" s="26"/>
      <c r="T25" s="179"/>
      <c r="U25" s="26"/>
      <c r="V25" s="269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1"/>
      <c r="C26" s="267"/>
      <c r="D26" s="124"/>
      <c r="E26" s="124"/>
      <c r="F26" s="124"/>
      <c r="G26" s="195"/>
      <c r="H26" s="85"/>
      <c r="I26" s="26"/>
      <c r="J26" s="26"/>
      <c r="K26" s="179"/>
      <c r="L26" s="26"/>
      <c r="M26" s="26"/>
      <c r="N26" s="85"/>
      <c r="O26" s="26"/>
      <c r="P26" s="26"/>
      <c r="Q26" s="85"/>
      <c r="R26" s="26"/>
      <c r="S26" s="26"/>
      <c r="T26" s="85"/>
      <c r="U26" s="26"/>
      <c r="V26" s="269"/>
      <c r="W26" s="137">
        <v>26.5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44</v>
      </c>
      <c r="C27" s="100"/>
      <c r="D27" s="26"/>
      <c r="E27" s="85"/>
      <c r="F27" s="26"/>
      <c r="G27" s="26"/>
      <c r="H27" s="85"/>
      <c r="I27" s="26"/>
      <c r="J27" s="26"/>
      <c r="K27" s="85"/>
      <c r="L27" s="26"/>
      <c r="M27" s="187"/>
      <c r="N27" s="188"/>
      <c r="O27" s="181"/>
      <c r="P27" s="26"/>
      <c r="Q27" s="85"/>
      <c r="R27" s="26"/>
      <c r="S27" s="26"/>
      <c r="T27" s="85"/>
      <c r="U27" s="26"/>
      <c r="V27" s="269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116"/>
      <c r="N28" s="122"/>
      <c r="O28" s="118"/>
      <c r="P28" s="26"/>
      <c r="Q28" s="85"/>
      <c r="R28" s="26"/>
      <c r="S28" s="26"/>
      <c r="T28" s="85"/>
      <c r="U28" s="26"/>
      <c r="V28" s="270"/>
      <c r="W28" s="137">
        <f>W22*4+W24*9+W26*4</f>
        <v>722.5</v>
      </c>
      <c r="X28" s="145"/>
      <c r="Y28" s="139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 x14ac:dyDescent="0.3">
      <c r="B29" s="78">
        <v>4</v>
      </c>
      <c r="C29" s="267"/>
      <c r="D29" s="79" t="e">
        <f>'4月菜單'!M39:P39</f>
        <v>#VALUE!</v>
      </c>
      <c r="E29" s="79" t="s">
        <v>99</v>
      </c>
      <c r="F29" s="79"/>
      <c r="G29" s="79" t="e">
        <f>'4月菜單'!M40:P40</f>
        <v>#VALUE!</v>
      </c>
      <c r="H29" s="79" t="s">
        <v>17</v>
      </c>
      <c r="I29" s="79"/>
      <c r="J29" s="79" t="e">
        <f>'4月菜單'!M41:P41</f>
        <v>#VALUE!</v>
      </c>
      <c r="K29" s="79" t="s">
        <v>15</v>
      </c>
      <c r="L29" s="79"/>
      <c r="M29" s="79">
        <f>'4月菜單'!M42:P42</f>
        <v>0</v>
      </c>
      <c r="N29" s="120" t="s">
        <v>17</v>
      </c>
      <c r="O29" s="79"/>
      <c r="P29" s="79">
        <f>'4月菜單'!M43:P43</f>
        <v>0</v>
      </c>
      <c r="Q29" s="79" t="s">
        <v>104</v>
      </c>
      <c r="R29" s="79"/>
      <c r="S29" s="79" t="e">
        <f>'4月菜單'!M44:P44</f>
        <v>#VALUE!</v>
      </c>
      <c r="T29" s="79" t="s">
        <v>101</v>
      </c>
      <c r="U29" s="79"/>
      <c r="V29" s="268"/>
      <c r="W29" s="134" t="s">
        <v>7</v>
      </c>
      <c r="X29" s="135" t="s">
        <v>35</v>
      </c>
      <c r="Y29" s="136">
        <v>5.2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67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104"/>
      <c r="T30" s="26"/>
      <c r="U30" s="26"/>
      <c r="V30" s="269"/>
      <c r="W30" s="137">
        <v>97</v>
      </c>
      <c r="X30" s="138" t="s">
        <v>36</v>
      </c>
      <c r="Y30" s="139">
        <v>2.5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 x14ac:dyDescent="0.3">
      <c r="B31" s="81">
        <v>25</v>
      </c>
      <c r="C31" s="26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9"/>
      <c r="W31" s="140" t="s">
        <v>9</v>
      </c>
      <c r="X31" s="141" t="s">
        <v>37</v>
      </c>
      <c r="Y31" s="139">
        <v>2.6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67"/>
      <c r="D32" s="26"/>
      <c r="E32" s="85"/>
      <c r="F32" s="26"/>
      <c r="G32" s="26"/>
      <c r="H32" s="85"/>
      <c r="I32" s="26"/>
      <c r="J32" s="26"/>
      <c r="K32" s="26"/>
      <c r="L32" s="26"/>
      <c r="M32" s="180"/>
      <c r="N32" s="85"/>
      <c r="O32" s="26"/>
      <c r="P32" s="26"/>
      <c r="Q32" s="85"/>
      <c r="R32" s="26"/>
      <c r="S32" s="26"/>
      <c r="T32" s="26"/>
      <c r="U32" s="26"/>
      <c r="V32" s="269"/>
      <c r="W32" s="137">
        <f>Y30*5+Y32*5+Y34*8</f>
        <v>23.5</v>
      </c>
      <c r="X32" s="141" t="s">
        <v>38</v>
      </c>
      <c r="Y32" s="139">
        <v>2.2000000000000002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 x14ac:dyDescent="0.25">
      <c r="B33" s="271" t="s">
        <v>46</v>
      </c>
      <c r="C33" s="267"/>
      <c r="D33" s="25"/>
      <c r="E33" s="30"/>
      <c r="F33" s="25"/>
      <c r="G33" s="26"/>
      <c r="H33" s="85"/>
      <c r="I33" s="26"/>
      <c r="J33" s="26"/>
      <c r="K33" s="85"/>
      <c r="L33" s="26"/>
      <c r="M33" s="26"/>
      <c r="N33" s="85"/>
      <c r="O33" s="26"/>
      <c r="P33" s="26"/>
      <c r="Q33" s="85"/>
      <c r="R33" s="26"/>
      <c r="S33" s="180"/>
      <c r="T33" s="26"/>
      <c r="U33" s="26"/>
      <c r="V33" s="269"/>
      <c r="W33" s="140" t="s">
        <v>11</v>
      </c>
      <c r="X33" s="141" t="s">
        <v>39</v>
      </c>
      <c r="Y33" s="139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1"/>
      <c r="C34" s="267"/>
      <c r="D34" s="30"/>
      <c r="E34" s="30"/>
      <c r="F34" s="25"/>
      <c r="G34" s="26"/>
      <c r="H34" s="85"/>
      <c r="I34" s="26"/>
      <c r="J34" s="26"/>
      <c r="K34" s="85"/>
      <c r="L34" s="26"/>
      <c r="M34" s="180"/>
      <c r="N34" s="85"/>
      <c r="O34" s="26"/>
      <c r="P34" s="26"/>
      <c r="Q34" s="85"/>
      <c r="R34" s="26"/>
      <c r="S34" s="180"/>
      <c r="T34" s="85"/>
      <c r="U34" s="26"/>
      <c r="V34" s="269"/>
      <c r="W34" s="137">
        <v>27</v>
      </c>
      <c r="X34" s="142" t="s">
        <v>40</v>
      </c>
      <c r="Y34" s="139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44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85"/>
      <c r="R35" s="26"/>
      <c r="S35" s="26"/>
      <c r="T35" s="85"/>
      <c r="U35" s="26"/>
      <c r="V35" s="269"/>
      <c r="W35" s="140" t="s">
        <v>12</v>
      </c>
      <c r="X35" s="143"/>
      <c r="Y35" s="139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x14ac:dyDescent="0.3">
      <c r="B36" s="127"/>
      <c r="C36" s="88"/>
      <c r="D36" s="85"/>
      <c r="E36" s="85"/>
      <c r="F36" s="26"/>
      <c r="G36" s="26"/>
      <c r="H36" s="85"/>
      <c r="I36" s="26"/>
      <c r="J36" s="180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0"/>
      <c r="W36" s="137">
        <f>W30*4+W32*9+W34*4</f>
        <v>707.5</v>
      </c>
      <c r="X36" s="144"/>
      <c r="Y36" s="139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 x14ac:dyDescent="0.3">
      <c r="B37" s="78">
        <v>4</v>
      </c>
      <c r="C37" s="267"/>
      <c r="D37" s="79" t="e">
        <f>'4月菜單'!Q39:T39</f>
        <v>#VALUE!</v>
      </c>
      <c r="E37" s="79" t="s">
        <v>18</v>
      </c>
      <c r="F37" s="79"/>
      <c r="G37" s="79" t="e">
        <f>'4月菜單'!Q40:T40</f>
        <v>#VALUE!</v>
      </c>
      <c r="H37" s="79" t="s">
        <v>117</v>
      </c>
      <c r="I37" s="79"/>
      <c r="J37" s="79" t="e">
        <f>'4月菜單'!Q41:T41</f>
        <v>#VALUE!</v>
      </c>
      <c r="K37" s="79" t="s">
        <v>17</v>
      </c>
      <c r="L37" s="79"/>
      <c r="M37" s="79" t="e">
        <f>'4月菜單'!Q42:T42</f>
        <v>#VALUE!</v>
      </c>
      <c r="N37" s="79" t="s">
        <v>15</v>
      </c>
      <c r="O37" s="79"/>
      <c r="P37" s="165" t="e">
        <f>'4月菜單'!Q43:T43</f>
        <v>#VALUE!</v>
      </c>
      <c r="Q37" s="79" t="s">
        <v>104</v>
      </c>
      <c r="R37" s="79"/>
      <c r="S37" s="79">
        <f>'4月菜單'!Q44:T44</f>
        <v>0</v>
      </c>
      <c r="T37" s="79" t="s">
        <v>110</v>
      </c>
      <c r="U37" s="79"/>
      <c r="V37" s="268"/>
      <c r="W37" s="134" t="s">
        <v>7</v>
      </c>
      <c r="X37" s="135" t="s">
        <v>35</v>
      </c>
      <c r="Y37" s="136">
        <v>5.8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67"/>
      <c r="D38" s="25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116"/>
      <c r="P38" s="117"/>
      <c r="Q38" s="118"/>
      <c r="R38" s="26"/>
      <c r="S38" s="26"/>
      <c r="T38" s="26"/>
      <c r="U38" s="26"/>
      <c r="V38" s="269"/>
      <c r="W38" s="137">
        <v>98</v>
      </c>
      <c r="X38" s="138" t="s">
        <v>36</v>
      </c>
      <c r="Y38" s="139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26</v>
      </c>
      <c r="C39" s="267"/>
      <c r="D39" s="25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116"/>
      <c r="P39" s="119"/>
      <c r="Q39" s="163"/>
      <c r="R39" s="26"/>
      <c r="S39" s="26"/>
      <c r="T39" s="26"/>
      <c r="U39" s="26"/>
      <c r="V39" s="269"/>
      <c r="W39" s="140" t="s">
        <v>9</v>
      </c>
      <c r="X39" s="141" t="s">
        <v>37</v>
      </c>
      <c r="Y39" s="139">
        <v>2.1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67"/>
      <c r="D40" s="25"/>
      <c r="E40" s="30"/>
      <c r="F40" s="25"/>
      <c r="G40" s="26"/>
      <c r="H40" s="85"/>
      <c r="I40" s="26"/>
      <c r="J40" s="26"/>
      <c r="K40" s="85"/>
      <c r="L40" s="26"/>
      <c r="M40" s="26"/>
      <c r="N40" s="85"/>
      <c r="O40" s="116"/>
      <c r="P40" s="119"/>
      <c r="Q40" s="118"/>
      <c r="R40" s="26"/>
      <c r="S40" s="26"/>
      <c r="T40" s="26"/>
      <c r="U40" s="26"/>
      <c r="V40" s="269"/>
      <c r="W40" s="137">
        <f>Y38*5+Y40*5+Y42*8</f>
        <v>23.5</v>
      </c>
      <c r="X40" s="141" t="s">
        <v>38</v>
      </c>
      <c r="Y40" s="139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 x14ac:dyDescent="0.25">
      <c r="B41" s="271" t="s">
        <v>47</v>
      </c>
      <c r="C41" s="267"/>
      <c r="D41" s="25"/>
      <c r="E41" s="30"/>
      <c r="F41" s="25"/>
      <c r="G41" s="201"/>
      <c r="H41" s="85"/>
      <c r="I41" s="26"/>
      <c r="J41" s="26"/>
      <c r="K41" s="85"/>
      <c r="L41" s="26"/>
      <c r="M41" s="26"/>
      <c r="N41" s="26"/>
      <c r="O41" s="116"/>
      <c r="P41" s="119"/>
      <c r="Q41" s="118"/>
      <c r="R41" s="26"/>
      <c r="S41" s="26"/>
      <c r="T41" s="85"/>
      <c r="U41" s="26"/>
      <c r="V41" s="269"/>
      <c r="W41" s="140" t="s">
        <v>11</v>
      </c>
      <c r="X41" s="141" t="s">
        <v>39</v>
      </c>
      <c r="Y41" s="139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1"/>
      <c r="C42" s="267"/>
      <c r="D42" s="174"/>
      <c r="E42" s="174"/>
      <c r="F42" s="25"/>
      <c r="G42" s="26"/>
      <c r="H42" s="85"/>
      <c r="I42" s="26"/>
      <c r="J42" s="180"/>
      <c r="K42" s="85"/>
      <c r="L42" s="26"/>
      <c r="M42" s="26"/>
      <c r="N42" s="85"/>
      <c r="O42" s="116"/>
      <c r="P42" s="119"/>
      <c r="Q42" s="163"/>
      <c r="R42" s="26"/>
      <c r="S42" s="26"/>
      <c r="T42" s="85"/>
      <c r="U42" s="26"/>
      <c r="V42" s="269"/>
      <c r="W42" s="137">
        <v>26.9</v>
      </c>
      <c r="X42" s="142" t="s">
        <v>40</v>
      </c>
      <c r="Y42" s="139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44</v>
      </c>
      <c r="C43" s="87"/>
      <c r="D43" s="179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16"/>
      <c r="P43" s="119"/>
      <c r="Q43" s="163"/>
      <c r="R43" s="26"/>
      <c r="S43" s="26"/>
      <c r="T43" s="85"/>
      <c r="U43" s="26"/>
      <c r="V43" s="269"/>
      <c r="W43" s="140" t="s">
        <v>12</v>
      </c>
      <c r="X43" s="143"/>
      <c r="Y43" s="139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62"/>
      <c r="P44" s="166"/>
      <c r="Q44" s="164"/>
      <c r="R44" s="106"/>
      <c r="S44" s="106"/>
      <c r="T44" s="105"/>
      <c r="U44" s="106"/>
      <c r="V44" s="270"/>
      <c r="W44" s="137">
        <f>W38*4+W40*9+W42*4</f>
        <v>711.1</v>
      </c>
      <c r="X44" s="144"/>
      <c r="Y44" s="139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74"/>
      <c r="K45" s="274"/>
      <c r="L45" s="274"/>
      <c r="M45" s="274"/>
      <c r="N45" s="274"/>
      <c r="O45" s="274"/>
      <c r="P45" s="286"/>
      <c r="Q45" s="274"/>
      <c r="R45" s="274"/>
      <c r="S45" s="274"/>
      <c r="T45" s="274"/>
      <c r="U45" s="274"/>
      <c r="V45" s="274"/>
      <c r="W45" s="274"/>
      <c r="X45" s="274"/>
      <c r="Y45" s="274"/>
      <c r="Z45" s="108"/>
      <c r="AB45" s="94"/>
    </row>
    <row r="46" spans="2:32" x14ac:dyDescent="0.25">
      <c r="B46" s="94"/>
      <c r="C46" s="99"/>
      <c r="D46" s="272"/>
      <c r="E46" s="272"/>
      <c r="F46" s="273"/>
      <c r="G46" s="273"/>
      <c r="H46" s="109"/>
      <c r="K46" s="109"/>
      <c r="N46" s="109"/>
      <c r="Q46" s="109"/>
      <c r="T46" s="109"/>
    </row>
    <row r="49" spans="4:8" ht="27.75" x14ac:dyDescent="0.25">
      <c r="D49" s="197"/>
      <c r="E49" s="197"/>
      <c r="F49" s="197"/>
    </row>
    <row r="50" spans="4:8" ht="27.75" x14ac:dyDescent="0.25">
      <c r="D50" s="197"/>
      <c r="E50" s="197"/>
      <c r="F50" s="197"/>
    </row>
    <row r="51" spans="4:8" ht="27.75" x14ac:dyDescent="0.25">
      <c r="D51" s="197"/>
      <c r="E51" s="198"/>
      <c r="F51" s="197"/>
      <c r="H51" s="63"/>
    </row>
    <row r="52" spans="4:8" ht="27.75" x14ac:dyDescent="0.25">
      <c r="D52" s="197"/>
      <c r="E52" s="198"/>
      <c r="F52" s="197"/>
    </row>
    <row r="53" spans="4:8" ht="27.75" x14ac:dyDescent="0.25">
      <c r="D53" s="199"/>
      <c r="E53" s="199"/>
      <c r="F53" s="197"/>
    </row>
    <row r="54" spans="4:8" ht="27.75" x14ac:dyDescent="0.25">
      <c r="D54" s="199"/>
      <c r="E54" s="198"/>
      <c r="F54" s="197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4月菜單</vt:lpstr>
      <vt:lpstr>第一週明細</vt:lpstr>
      <vt:lpstr>第二周明細</vt:lpstr>
      <vt:lpstr>第三周明細</vt:lpstr>
      <vt:lpstr>第肆週明細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2024-03-14T01:00:51Z</cp:lastPrinted>
  <dcterms:created xsi:type="dcterms:W3CDTF">2013-10-17T10:44:48Z</dcterms:created>
  <dcterms:modified xsi:type="dcterms:W3CDTF">2024-03-14T09:11:15Z</dcterms:modified>
</cp:coreProperties>
</file>