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1童軍業務\03. 童軍教育活動\115年童軍教育活動\005 三五童軍節  田中國小\20260303 函知各校團 工作人員 領獎人員出席 公差假\"/>
    </mc:Choice>
  </mc:AlternateContent>
  <bookViews>
    <workbookView xWindow="0" yWindow="0" windowWidth="19200" windowHeight="6560"/>
  </bookViews>
  <sheets>
    <sheet name="團車次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5" l="1"/>
  <c r="J53" i="5"/>
  <c r="C54" i="5"/>
  <c r="J50" i="5" l="1"/>
  <c r="C68" i="5" l="1"/>
  <c r="F63" i="5"/>
  <c r="F60" i="5"/>
  <c r="F56" i="5"/>
  <c r="F7" i="5"/>
  <c r="F22" i="5"/>
  <c r="F32" i="5"/>
  <c r="F47" i="5"/>
  <c r="F40" i="5"/>
  <c r="F44" i="5"/>
  <c r="C69" i="5" l="1"/>
  <c r="F68" i="5"/>
  <c r="K69" i="5"/>
  <c r="J51" i="5"/>
  <c r="J49" i="5"/>
  <c r="J44" i="5"/>
  <c r="J32" i="5"/>
  <c r="P69" i="5"/>
  <c r="O69" i="5"/>
  <c r="J67" i="5"/>
  <c r="J66" i="5"/>
  <c r="J65" i="5"/>
  <c r="J64" i="5"/>
  <c r="J62" i="5"/>
  <c r="J63" i="5"/>
  <c r="J61" i="5"/>
  <c r="J60" i="5"/>
  <c r="J59" i="5"/>
  <c r="J58" i="5"/>
  <c r="J57" i="5"/>
  <c r="J48" i="5"/>
  <c r="J47" i="5"/>
  <c r="J52" i="5"/>
  <c r="J46" i="5"/>
  <c r="J45" i="5"/>
  <c r="J43" i="5"/>
  <c r="J56" i="5"/>
  <c r="J42" i="5"/>
  <c r="J41" i="5"/>
  <c r="J40" i="5"/>
  <c r="J39" i="5"/>
  <c r="J38" i="5"/>
  <c r="J37" i="5"/>
  <c r="F37" i="5"/>
  <c r="J36" i="5"/>
  <c r="J35" i="5"/>
  <c r="F35" i="5"/>
  <c r="J34" i="5"/>
  <c r="J33" i="5"/>
  <c r="J31" i="5"/>
  <c r="J30" i="5"/>
  <c r="J29" i="5"/>
  <c r="F29" i="5"/>
  <c r="J28" i="5"/>
  <c r="J27" i="5"/>
  <c r="F27" i="5"/>
  <c r="J26" i="5"/>
  <c r="J25" i="5"/>
  <c r="F25" i="5"/>
  <c r="J24" i="5"/>
  <c r="J23" i="5"/>
  <c r="J22" i="5"/>
  <c r="J21" i="5"/>
  <c r="J20" i="5"/>
  <c r="J19" i="5"/>
  <c r="F19" i="5"/>
  <c r="J18" i="5"/>
  <c r="J17" i="5"/>
  <c r="J16" i="5"/>
  <c r="F16" i="5"/>
  <c r="J15" i="5"/>
  <c r="J14" i="5"/>
  <c r="F14" i="5"/>
  <c r="J13" i="5"/>
  <c r="J12" i="5"/>
  <c r="F12" i="5"/>
  <c r="J11" i="5"/>
  <c r="F11" i="5"/>
  <c r="J10" i="5"/>
  <c r="J9" i="5"/>
  <c r="F9" i="5"/>
  <c r="J8" i="5"/>
  <c r="J7" i="5"/>
  <c r="J6" i="5"/>
  <c r="J5" i="5"/>
  <c r="F5" i="5"/>
  <c r="J4" i="5"/>
  <c r="J3" i="5"/>
  <c r="F3" i="5"/>
  <c r="F54" i="5" l="1"/>
  <c r="F69" i="5" s="1"/>
  <c r="J69" i="5"/>
</calcChain>
</file>

<file path=xl/sharedStrings.xml><?xml version="1.0" encoding="utf-8"?>
<sst xmlns="http://schemas.openxmlformats.org/spreadsheetml/2006/main" count="482" uniqueCount="291">
  <si>
    <t>項次</t>
  </si>
  <si>
    <t>備註</t>
  </si>
  <si>
    <t>高級方位考驗</t>
  </si>
  <si>
    <t>建新國小</t>
  </si>
  <si>
    <t>姚庠鋐</t>
  </si>
  <si>
    <t>0958325555</t>
  </si>
  <si>
    <t> </t>
  </si>
  <si>
    <t>育民國小</t>
  </si>
  <si>
    <t>何雅慧</t>
  </si>
  <si>
    <t>0921753008</t>
  </si>
  <si>
    <t>劉秦女</t>
  </si>
  <si>
    <t>0926203682</t>
  </si>
  <si>
    <t>田頭國小</t>
  </si>
  <si>
    <t>賴昭女</t>
  </si>
  <si>
    <t>0920513803</t>
  </si>
  <si>
    <t>民權華德福</t>
  </si>
  <si>
    <t>詹偉名</t>
  </si>
  <si>
    <t>0988896127</t>
  </si>
  <si>
    <t>草湖國中</t>
  </si>
  <si>
    <t>陳怡伶</t>
  </si>
  <si>
    <t>0921342319</t>
  </si>
  <si>
    <t>中正國小</t>
  </si>
  <si>
    <t>蔡慧燕</t>
  </si>
  <si>
    <t>0987316295</t>
  </si>
  <si>
    <t>南港國小</t>
  </si>
  <si>
    <t>孫敬全</t>
  </si>
  <si>
    <t>0977501424</t>
  </si>
  <si>
    <t>張有典</t>
  </si>
  <si>
    <t>0912778069</t>
  </si>
  <si>
    <t>日新國小</t>
  </si>
  <si>
    <t>李祐蒼</t>
  </si>
  <si>
    <t>0920550179</t>
  </si>
  <si>
    <t>和東國小</t>
  </si>
  <si>
    <t>洪嘉鴻</t>
  </si>
  <si>
    <t>0918803832</t>
  </si>
  <si>
    <t>文開國小</t>
  </si>
  <si>
    <t>蕭玉明</t>
  </si>
  <si>
    <t>0932599200</t>
  </si>
  <si>
    <t>王興弘</t>
  </si>
  <si>
    <t>0911384704</t>
  </si>
  <si>
    <t>崙雅國小</t>
  </si>
  <si>
    <t>蕭碩勳</t>
  </si>
  <si>
    <t>0967220747</t>
  </si>
  <si>
    <t>精誠高中</t>
  </si>
  <si>
    <t>柯政利</t>
  </si>
  <si>
    <t>0911134377</t>
  </si>
  <si>
    <t>北斗國小</t>
  </si>
  <si>
    <t>沈祥琳</t>
  </si>
  <si>
    <t>0928846369</t>
  </si>
  <si>
    <t>許碩儒</t>
  </si>
  <si>
    <t>0927038139</t>
  </si>
  <si>
    <t>華龍國小</t>
  </si>
  <si>
    <t>謝孟達</t>
  </si>
  <si>
    <t>0937590332</t>
  </si>
  <si>
    <t>劉家儒</t>
  </si>
  <si>
    <t>0988-263554</t>
  </si>
  <si>
    <t>太平國小</t>
  </si>
  <si>
    <t>游英哲</t>
  </si>
  <si>
    <t>0911758297</t>
  </si>
  <si>
    <t>顧庭均</t>
  </si>
  <si>
    <t>0931889066</t>
  </si>
  <si>
    <t>田中國小</t>
  </si>
  <si>
    <t>蔡麗慧</t>
  </si>
  <si>
    <t>0934060560</t>
  </si>
  <si>
    <t>粘淑珍</t>
  </si>
  <si>
    <t>0933121285</t>
  </si>
  <si>
    <t>陳依婷</t>
  </si>
  <si>
    <t>0975345903</t>
  </si>
  <si>
    <t>洪士訓</t>
  </si>
  <si>
    <t>線西國小</t>
  </si>
  <si>
    <t>王秀琲</t>
  </si>
  <si>
    <t>0910598512</t>
  </si>
  <si>
    <t>西勢國小</t>
  </si>
  <si>
    <t>黃郁雯</t>
  </si>
  <si>
    <t>0928920214</t>
  </si>
  <si>
    <t>張承晏</t>
  </si>
  <si>
    <t>0983321064</t>
  </si>
  <si>
    <t>林惠凰</t>
  </si>
  <si>
    <t>陳協盈</t>
  </si>
  <si>
    <t>0928393822</t>
  </si>
  <si>
    <t>田中高中</t>
  </si>
  <si>
    <t>李秀麗</t>
  </si>
  <si>
    <t>0928365946</t>
  </si>
  <si>
    <t>鹿東國小</t>
  </si>
  <si>
    <t>蔡秀妙</t>
  </si>
  <si>
    <t>線西國小2</t>
  </si>
  <si>
    <t>蔡美芳</t>
  </si>
  <si>
    <t>林一仲</t>
  </si>
  <si>
    <t>0930046960</t>
  </si>
  <si>
    <t>潮洋國小</t>
  </si>
  <si>
    <t>廖美惠</t>
  </si>
  <si>
    <t>0937649596</t>
  </si>
  <si>
    <t>漢寶國小1</t>
  </si>
  <si>
    <t>楊東翰</t>
  </si>
  <si>
    <t>0911414453</t>
  </si>
  <si>
    <t>漢寶國小2</t>
  </si>
  <si>
    <t>漢寶國小3</t>
  </si>
  <si>
    <t>漢寶國小4</t>
  </si>
  <si>
    <t>線西國小3</t>
  </si>
  <si>
    <t>僑義國小</t>
  </si>
  <si>
    <t>王美玲</t>
  </si>
  <si>
    <t>0934262001</t>
  </si>
  <si>
    <t>張家豪</t>
  </si>
  <si>
    <t>0919120250</t>
  </si>
  <si>
    <t>華南國小</t>
  </si>
  <si>
    <t>劉瑞發</t>
  </si>
  <si>
    <t>0920378810</t>
  </si>
  <si>
    <t>秀水國中</t>
  </si>
  <si>
    <t>張淵盛</t>
  </si>
  <si>
    <t>0921202049</t>
  </si>
  <si>
    <t>彰興國中</t>
  </si>
  <si>
    <t>童惠欣</t>
  </si>
  <si>
    <t>0919315145</t>
  </si>
  <si>
    <t>大湖國小</t>
  </si>
  <si>
    <t>黃文輝</t>
  </si>
  <si>
    <t>0987854253</t>
  </si>
  <si>
    <t>埔心國小</t>
  </si>
  <si>
    <t>0917193573</t>
  </si>
  <si>
    <t>和仁國小</t>
  </si>
  <si>
    <t>柯詩彧</t>
  </si>
  <si>
    <t>0934267944</t>
  </si>
  <si>
    <t>葷</t>
  </si>
  <si>
    <t>素</t>
  </si>
  <si>
    <t>接駁車</t>
  </si>
  <si>
    <t>自行前往</t>
  </si>
  <si>
    <t>南興國小</t>
  </si>
  <si>
    <t>崇實高工</t>
  </si>
  <si>
    <t>明道大學複式團</t>
  </si>
  <si>
    <t>溪州國小</t>
  </si>
  <si>
    <t>溪湖高中</t>
  </si>
  <si>
    <t>秀水高工</t>
  </si>
  <si>
    <t>黃志偉</t>
  </si>
  <si>
    <r>
      <t xml:space="preserve">115年彰化縣三五童軍節慶祝大會車輛團次分配表     </t>
    </r>
    <r>
      <rPr>
        <b/>
        <sz val="12"/>
        <rFont val="標楷體"/>
        <family val="4"/>
        <charset val="136"/>
      </rPr>
      <t>115.03.06(五)</t>
    </r>
  </si>
  <si>
    <t>單位名稱</t>
  </si>
  <si>
    <t>帶隊</t>
  </si>
  <si>
    <t>師生</t>
  </si>
  <si>
    <t>團車次</t>
  </si>
  <si>
    <t>乘車時間</t>
  </si>
  <si>
    <t>合計</t>
  </si>
  <si>
    <t>司機</t>
  </si>
  <si>
    <t>手機</t>
  </si>
  <si>
    <t>車號</t>
  </si>
  <si>
    <t>帶隊手機</t>
  </si>
  <si>
    <t>嚮導專科章</t>
  </si>
  <si>
    <t>大城國中-1</t>
  </si>
  <si>
    <t>大城國中-2</t>
  </si>
  <si>
    <t>信義國中小-1</t>
  </si>
  <si>
    <t>信義國中小-2</t>
  </si>
  <si>
    <r>
      <t>8</t>
    </r>
    <r>
      <rPr>
        <sz val="12"/>
        <color indexed="8"/>
        <rFont val="標楷體"/>
        <family val="4"/>
        <charset val="136"/>
      </rPr>
      <t>~9</t>
    </r>
  </si>
  <si>
    <t>福興國小</t>
    <phoneticPr fontId="23" type="noConversion"/>
  </si>
  <si>
    <t>線西國中</t>
    <phoneticPr fontId="23" type="noConversion"/>
  </si>
  <si>
    <t>大興國小</t>
    <phoneticPr fontId="23" type="noConversion"/>
  </si>
  <si>
    <t>內安國小</t>
    <phoneticPr fontId="23" type="noConversion"/>
  </si>
  <si>
    <t>員林高中</t>
    <phoneticPr fontId="23" type="noConversion"/>
  </si>
  <si>
    <t>永靖國中</t>
    <phoneticPr fontId="23" type="noConversion"/>
  </si>
  <si>
    <t>永靖國小</t>
    <phoneticPr fontId="23" type="noConversion"/>
  </si>
  <si>
    <t>社頭國中</t>
    <phoneticPr fontId="23" type="noConversion"/>
  </si>
  <si>
    <t>范鳳梅</t>
  </si>
  <si>
    <t>0937583712</t>
  </si>
  <si>
    <t>竹塘國中</t>
    <phoneticPr fontId="23" type="noConversion"/>
  </si>
  <si>
    <t>賴琮翰</t>
  </si>
  <si>
    <t>0975817961</t>
  </si>
  <si>
    <t>員林國中</t>
    <phoneticPr fontId="23" type="noConversion"/>
  </si>
  <si>
    <t>和美高中</t>
    <phoneticPr fontId="23" type="noConversion"/>
  </si>
  <si>
    <t>曾唐鋒</t>
  </si>
  <si>
    <t>0930-331863</t>
  </si>
  <si>
    <t>潘韻如</t>
  </si>
  <si>
    <t>0918263666</t>
  </si>
  <si>
    <t>顏禎毅</t>
  </si>
  <si>
    <t>0980322937</t>
  </si>
  <si>
    <t>大村國中</t>
    <phoneticPr fontId="23" type="noConversion"/>
  </si>
  <si>
    <t>謝欣倫</t>
  </si>
  <si>
    <t>0976941625</t>
  </si>
  <si>
    <t>0928752681</t>
  </si>
  <si>
    <t>林佳呈</t>
  </si>
  <si>
    <t>0968615315</t>
  </si>
  <si>
    <t>王麗屏</t>
  </si>
  <si>
    <t>0937662656</t>
  </si>
  <si>
    <t>聯興國小</t>
    <phoneticPr fontId="23" type="noConversion"/>
  </si>
  <si>
    <t>小         計</t>
    <phoneticPr fontId="23" type="noConversion"/>
  </si>
  <si>
    <t>總         計</t>
    <phoneticPr fontId="23" type="noConversion"/>
  </si>
  <si>
    <t>注意事項：</t>
  </si>
  <si>
    <r>
      <t>5.請各參加單位先行</t>
    </r>
    <r>
      <rPr>
        <sz val="11"/>
        <color rgb="FFFF0000"/>
        <rFont val="標楷體"/>
        <family val="4"/>
        <charset val="136"/>
      </rPr>
      <t>練習團呼或小隊呼</t>
    </r>
    <r>
      <rPr>
        <sz val="11"/>
        <color indexed="8"/>
        <rFont val="標楷體"/>
        <family val="4"/>
        <charset val="136"/>
      </rPr>
      <t>(可參考youtube)，並攜帶各該</t>
    </r>
    <r>
      <rPr>
        <sz val="11"/>
        <color rgb="FFFF0000"/>
        <rFont val="標楷體"/>
        <family val="4"/>
        <charset val="136"/>
      </rPr>
      <t>童軍團團旗(含旗桿)</t>
    </r>
    <r>
      <rPr>
        <sz val="11"/>
        <color indexed="8"/>
        <rFont val="標楷體"/>
        <family val="4"/>
        <charset val="136"/>
      </rPr>
      <t>。</t>
    </r>
  </si>
  <si>
    <r>
      <t>6.請</t>
    </r>
    <r>
      <rPr>
        <sz val="11"/>
        <color rgb="FFFF0000"/>
        <rFont val="標楷體"/>
        <family val="4"/>
        <charset val="136"/>
      </rPr>
      <t>自行攜帶行動飲水&amp;水壺、環保筷子湯匙</t>
    </r>
    <r>
      <rPr>
        <sz val="11"/>
        <rFont val="標楷體"/>
        <family val="4"/>
        <charset val="136"/>
      </rPr>
      <t>，並儘量使用自己的餐具，為環保盡一份心力。便當一袋10個，抬領便當人數請一次派足，並告知單位&amp;葷素數量。</t>
    </r>
  </si>
  <si>
    <t>7.提醒學生用餐時請專心，不要打翻便當，也盡量勿遺落食物，戶外環境會招來野狗及昆蟲，對環境後續維護造成困擾。</t>
  </si>
  <si>
    <r>
      <t>8.在公園戶外，便當吃完不處理回收，</t>
    </r>
    <r>
      <rPr>
        <sz val="11"/>
        <color rgb="FFFF0000"/>
        <rFont val="標楷體"/>
        <family val="4"/>
        <charset val="136"/>
      </rPr>
      <t>一袋去一袋回，交回領便當處小貨車人員</t>
    </r>
    <r>
      <rPr>
        <sz val="11"/>
        <rFont val="標楷體"/>
        <family val="4"/>
        <charset val="136"/>
      </rPr>
      <t>，若各校要做分類也可，請注意環境衛生。</t>
    </r>
  </si>
  <si>
    <t>9.各車於接送中如有狀況，請車長或學校帶隊人員可聯絡交通組陳榮茂校長0963-008297。</t>
  </si>
  <si>
    <t>1.請各車第一站帶隊教師協助擔任車長，掌握各站人員乘車狀況，車輛到達米寶公園後請各校帶隊教師向報到處報到，依工作人員引導確定各團開訓典禮位置(車次即團次)，請記住所乘車輛編號(車次)。自行前往、受獎人員、工作人員到達米寶公園後，亦請先到報到處完成報到。工作人員請於08:00前完成報到，小車請停放米寶公園斜對面田中夜市場地，並請依指揮依序停放。參加人員自行前往者車輛停放亦同，請於08:30前完成報到。</t>
    <phoneticPr fontId="23" type="noConversion"/>
  </si>
  <si>
    <t>吳朝服</t>
    <phoneticPr fontId="23" type="noConversion"/>
  </si>
  <si>
    <t>0932-538765</t>
    <phoneticPr fontId="23" type="noConversion"/>
  </si>
  <si>
    <t>通益</t>
    <phoneticPr fontId="23" type="noConversion"/>
  </si>
  <si>
    <t>KAA-2512</t>
    <phoneticPr fontId="23" type="noConversion"/>
  </si>
  <si>
    <t>郭耀駿</t>
    <phoneticPr fontId="23" type="noConversion"/>
  </si>
  <si>
    <t>0937-250756</t>
    <phoneticPr fontId="23" type="noConversion"/>
  </si>
  <si>
    <t>蔡文銓</t>
    <phoneticPr fontId="23" type="noConversion"/>
  </si>
  <si>
    <t>0910-536966</t>
    <phoneticPr fontId="23" type="noConversion"/>
  </si>
  <si>
    <t>526-V7</t>
    <phoneticPr fontId="23" type="noConversion"/>
  </si>
  <si>
    <t>劉柏健</t>
    <phoneticPr fontId="23" type="noConversion"/>
  </si>
  <si>
    <t>0966-631879</t>
    <phoneticPr fontId="23" type="noConversion"/>
  </si>
  <si>
    <t>KAD-821</t>
    <phoneticPr fontId="23" type="noConversion"/>
  </si>
  <si>
    <t>貫霖</t>
    <phoneticPr fontId="23" type="noConversion"/>
  </si>
  <si>
    <t>197-V5</t>
    <phoneticPr fontId="23" type="noConversion"/>
  </si>
  <si>
    <t>羅家豪</t>
    <phoneticPr fontId="23" type="noConversion"/>
  </si>
  <si>
    <t>0981-128969</t>
    <phoneticPr fontId="23" type="noConversion"/>
  </si>
  <si>
    <t>578-UU</t>
    <phoneticPr fontId="23" type="noConversion"/>
  </si>
  <si>
    <t>陳新坤</t>
    <phoneticPr fontId="23" type="noConversion"/>
  </si>
  <si>
    <t>0919-732303</t>
    <phoneticPr fontId="23" type="noConversion"/>
  </si>
  <si>
    <t>972-VV</t>
    <phoneticPr fontId="23" type="noConversion"/>
  </si>
  <si>
    <t>謝明泰</t>
    <phoneticPr fontId="23" type="noConversion"/>
  </si>
  <si>
    <t>0931-886880</t>
    <phoneticPr fontId="23" type="noConversion"/>
  </si>
  <si>
    <t>272-V7</t>
    <phoneticPr fontId="23" type="noConversion"/>
  </si>
  <si>
    <t>葉春林</t>
    <phoneticPr fontId="23" type="noConversion"/>
  </si>
  <si>
    <t>0958-497031</t>
    <phoneticPr fontId="23" type="noConversion"/>
  </si>
  <si>
    <t>0982-599499</t>
    <phoneticPr fontId="23" type="noConversion"/>
  </si>
  <si>
    <t> </t>
    <phoneticPr fontId="23" type="noConversion"/>
  </si>
  <si>
    <t>0935-327939</t>
    <phoneticPr fontId="23" type="noConversion"/>
  </si>
  <si>
    <t>鄉親</t>
    <phoneticPr fontId="23" type="noConversion"/>
  </si>
  <si>
    <t>林先生</t>
    <phoneticPr fontId="23" type="noConversion"/>
  </si>
  <si>
    <t>金富山</t>
    <phoneticPr fontId="23" type="noConversion"/>
  </si>
  <si>
    <t>KAJ-367</t>
    <phoneticPr fontId="23" type="noConversion"/>
  </si>
  <si>
    <t>國泰</t>
    <phoneticPr fontId="23" type="noConversion"/>
  </si>
  <si>
    <t>喬龍</t>
    <phoneticPr fontId="23" type="noConversion"/>
  </si>
  <si>
    <t>KAC-1298</t>
    <phoneticPr fontId="23" type="noConversion"/>
  </si>
  <si>
    <t>許永鈞</t>
    <phoneticPr fontId="23" type="noConversion"/>
  </si>
  <si>
    <t>0905-460960</t>
    <phoneticPr fontId="23" type="noConversion"/>
  </si>
  <si>
    <t>KAA-6310</t>
    <phoneticPr fontId="23" type="noConversion"/>
  </si>
  <si>
    <t>陳逡澄</t>
    <phoneticPr fontId="23" type="noConversion"/>
  </si>
  <si>
    <t>0937-434637</t>
    <phoneticPr fontId="23" type="noConversion"/>
  </si>
  <si>
    <t>513-V7</t>
    <phoneticPr fontId="23" type="noConversion"/>
  </si>
  <si>
    <t>0985-210302</t>
    <phoneticPr fontId="23" type="noConversion"/>
  </si>
  <si>
    <t>0910-462389</t>
    <phoneticPr fontId="23" type="noConversion"/>
  </si>
  <si>
    <t>陳先生</t>
    <phoneticPr fontId="23" type="noConversion"/>
  </si>
  <si>
    <t>董益成</t>
    <phoneticPr fontId="23" type="noConversion"/>
  </si>
  <si>
    <t>KAA-5662</t>
    <phoneticPr fontId="23" type="noConversion"/>
  </si>
  <si>
    <t>喬國</t>
    <phoneticPr fontId="23" type="noConversion"/>
  </si>
  <si>
    <t>林明興</t>
    <phoneticPr fontId="23" type="noConversion"/>
  </si>
  <si>
    <t>212-VV</t>
    <phoneticPr fontId="23" type="noConversion"/>
  </si>
  <si>
    <t>富灥</t>
    <phoneticPr fontId="23" type="noConversion"/>
  </si>
  <si>
    <t>KAH-506</t>
    <phoneticPr fontId="23" type="noConversion"/>
  </si>
  <si>
    <t>國泰</t>
    <phoneticPr fontId="23" type="noConversion"/>
  </si>
  <si>
    <t>林旭</t>
    <phoneticPr fontId="23" type="noConversion"/>
  </si>
  <si>
    <t>0973-837009</t>
    <phoneticPr fontId="23" type="noConversion"/>
  </si>
  <si>
    <t>KAB-6861</t>
    <phoneticPr fontId="23" type="noConversion"/>
  </si>
  <si>
    <t>KAH-220</t>
    <phoneticPr fontId="23" type="noConversion"/>
  </si>
  <si>
    <t>施先生</t>
    <phoneticPr fontId="23" type="noConversion"/>
  </si>
  <si>
    <t>0955-735862</t>
    <phoneticPr fontId="23" type="noConversion"/>
  </si>
  <si>
    <t>426-V7</t>
    <phoneticPr fontId="23" type="noConversion"/>
  </si>
  <si>
    <t>陳先生</t>
    <phoneticPr fontId="23" type="noConversion"/>
  </si>
  <si>
    <t>柯先生</t>
    <phoneticPr fontId="23" type="noConversion"/>
  </si>
  <si>
    <t>0932-138267</t>
    <phoneticPr fontId="23" type="noConversion"/>
  </si>
  <si>
    <t>喬龍</t>
    <phoneticPr fontId="23" type="noConversion"/>
  </si>
  <si>
    <t>國泰</t>
    <phoneticPr fontId="23" type="noConversion"/>
  </si>
  <si>
    <t>花壇國小1</t>
    <phoneticPr fontId="23" type="noConversion"/>
  </si>
  <si>
    <t>花壇國小2</t>
    <phoneticPr fontId="23" type="noConversion"/>
  </si>
  <si>
    <t>302-V7</t>
    <phoneticPr fontId="23" type="noConversion"/>
  </si>
  <si>
    <t>賴金堆</t>
    <phoneticPr fontId="23" type="noConversion"/>
  </si>
  <si>
    <t>0970-934890</t>
    <phoneticPr fontId="23" type="noConversion"/>
  </si>
  <si>
    <t>512-XX</t>
    <phoneticPr fontId="23" type="noConversion"/>
  </si>
  <si>
    <t>許智盛</t>
    <phoneticPr fontId="23" type="noConversion"/>
  </si>
  <si>
    <t>0960-639558</t>
    <phoneticPr fontId="23" type="noConversion"/>
  </si>
  <si>
    <t>0985-208579</t>
    <phoneticPr fontId="23" type="noConversion"/>
  </si>
  <si>
    <t>KAB-6835</t>
    <phoneticPr fontId="23" type="noConversion"/>
  </si>
  <si>
    <t>曹永建</t>
    <phoneticPr fontId="23" type="noConversion"/>
  </si>
  <si>
    <t>勝景</t>
    <phoneticPr fontId="23" type="noConversion"/>
  </si>
  <si>
    <t>KAB-6780</t>
    <phoneticPr fontId="23" type="noConversion"/>
  </si>
  <si>
    <t>黃先生</t>
    <phoneticPr fontId="23" type="noConversion"/>
  </si>
  <si>
    <t>0932-541436</t>
    <phoneticPr fontId="23" type="noConversion"/>
  </si>
  <si>
    <t>209-VV</t>
    <phoneticPr fontId="23" type="noConversion"/>
  </si>
  <si>
    <t>高宥瑋</t>
    <phoneticPr fontId="23" type="noConversion"/>
  </si>
  <si>
    <t>貫霖</t>
    <phoneticPr fontId="23" type="noConversion"/>
  </si>
  <si>
    <t>貫霖</t>
    <phoneticPr fontId="23" type="noConversion"/>
  </si>
  <si>
    <t>0977-324995</t>
    <phoneticPr fontId="23" type="noConversion"/>
  </si>
  <si>
    <t>彰二團</t>
    <phoneticPr fontId="23" type="noConversion"/>
  </si>
  <si>
    <t>2.活動結束後，請以車為單位，和司機約定好時間，在米寶公園斜對面田中夜市場地，集合好後上車，最遲於下午2:00前離開，回到學校後請車長回報已抵達。</t>
    <phoneticPr fontId="23" type="noConversion"/>
  </si>
  <si>
    <t>黃如慧</t>
    <phoneticPr fontId="23" type="noConversion"/>
  </si>
  <si>
    <t>0933492872</t>
    <phoneticPr fontId="23" type="noConversion"/>
  </si>
  <si>
    <t>王毓懋</t>
  </si>
  <si>
    <t>0953000131</t>
    <phoneticPr fontId="23" type="noConversion"/>
  </si>
  <si>
    <t>交通</t>
    <phoneticPr fontId="23" type="noConversion"/>
  </si>
  <si>
    <t>交通方式</t>
    <phoneticPr fontId="23" type="noConversion"/>
  </si>
  <si>
    <t>北斗家商</t>
    <phoneticPr fontId="23" type="noConversion"/>
  </si>
  <si>
    <t>大興國小-2</t>
    <phoneticPr fontId="23" type="noConversion"/>
  </si>
  <si>
    <t>明禮國小</t>
    <phoneticPr fontId="23" type="noConversion"/>
  </si>
  <si>
    <t>KAH-039</t>
  </si>
  <si>
    <t>0976-588395</t>
  </si>
  <si>
    <t>吳欐宜</t>
  </si>
  <si>
    <t>0928060703</t>
    <phoneticPr fontId="23" type="noConversion"/>
  </si>
  <si>
    <t>李振興</t>
    <phoneticPr fontId="23" type="noConversion"/>
  </si>
  <si>
    <t>0918337241</t>
    <phoneticPr fontId="23" type="noConversion"/>
  </si>
  <si>
    <t>0923143032</t>
    <phoneticPr fontId="23" type="noConversion"/>
  </si>
  <si>
    <t>0917592107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</si>
</sst>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7030A0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0" xfId="0" applyFont="1" applyFill="1">
      <alignment vertical="center"/>
    </xf>
    <xf numFmtId="0" fontId="20" fillId="35" borderId="10" xfId="0" applyFont="1" applyFill="1" applyBorder="1">
      <alignment vertical="center"/>
    </xf>
    <xf numFmtId="0" fontId="20" fillId="35" borderId="10" xfId="0" applyFont="1" applyFill="1" applyBorder="1" applyAlignment="1">
      <alignment horizontal="center" vertical="center"/>
    </xf>
    <xf numFmtId="0" fontId="26" fillId="0" borderId="10" xfId="0" applyFont="1" applyBorder="1">
      <alignment vertical="center"/>
    </xf>
    <xf numFmtId="0" fontId="26" fillId="35" borderId="10" xfId="0" applyFont="1" applyFill="1" applyBorder="1">
      <alignment vertical="center"/>
    </xf>
    <xf numFmtId="0" fontId="28" fillId="0" borderId="10" xfId="0" applyFont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7" fillId="35" borderId="10" xfId="0" applyFont="1" applyFill="1" applyBorder="1" applyAlignment="1">
      <alignment horizontal="center" vertical="center"/>
    </xf>
    <xf numFmtId="0" fontId="27" fillId="0" borderId="10" xfId="0" applyFont="1" applyBorder="1">
      <alignment vertical="center"/>
    </xf>
    <xf numFmtId="0" fontId="27" fillId="33" borderId="12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6" fillId="36" borderId="10" xfId="0" applyFont="1" applyFill="1" applyBorder="1">
      <alignment vertical="center"/>
    </xf>
    <xf numFmtId="0" fontId="26" fillId="36" borderId="10" xfId="0" applyFont="1" applyFill="1" applyBorder="1" applyAlignment="1">
      <alignment horizontal="center" vertical="center"/>
    </xf>
    <xf numFmtId="0" fontId="26" fillId="36" borderId="11" xfId="0" applyFont="1" applyFill="1" applyBorder="1">
      <alignment vertical="center"/>
    </xf>
    <xf numFmtId="0" fontId="28" fillId="36" borderId="11" xfId="0" applyFont="1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0" fontId="20" fillId="37" borderId="10" xfId="0" applyFont="1" applyFill="1" applyBorder="1" applyAlignment="1">
      <alignment horizontal="center" vertical="center"/>
    </xf>
    <xf numFmtId="0" fontId="26" fillId="37" borderId="10" xfId="0" applyFont="1" applyFill="1" applyBorder="1">
      <alignment vertical="center"/>
    </xf>
    <xf numFmtId="0" fontId="19" fillId="38" borderId="10" xfId="0" applyFont="1" applyFill="1" applyBorder="1" applyAlignment="1">
      <alignment vertical="center"/>
    </xf>
    <xf numFmtId="0" fontId="20" fillId="38" borderId="10" xfId="0" applyFont="1" applyFill="1" applyBorder="1" applyAlignment="1">
      <alignment horizontal="center" vertical="center"/>
    </xf>
    <xf numFmtId="0" fontId="26" fillId="38" borderId="10" xfId="0" applyFont="1" applyFill="1" applyBorder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26" fillId="34" borderId="10" xfId="0" applyFont="1" applyFill="1" applyBorder="1">
      <alignment vertical="center"/>
    </xf>
    <xf numFmtId="0" fontId="25" fillId="34" borderId="10" xfId="0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  <xf numFmtId="0" fontId="26" fillId="39" borderId="10" xfId="0" applyFont="1" applyFill="1" applyBorder="1">
      <alignment vertical="center"/>
    </xf>
    <xf numFmtId="0" fontId="20" fillId="39" borderId="0" xfId="0" applyFont="1" applyFill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26" fillId="40" borderId="10" xfId="0" applyFont="1" applyFill="1" applyBorder="1">
      <alignment vertical="center"/>
    </xf>
    <xf numFmtId="0" fontId="20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8" fillId="40" borderId="10" xfId="0" applyFont="1" applyFill="1" applyBorder="1">
      <alignment vertical="center"/>
    </xf>
    <xf numFmtId="0" fontId="28" fillId="40" borderId="10" xfId="0" applyFont="1" applyFill="1" applyBorder="1" applyAlignment="1">
      <alignment horizontal="center" vertical="center"/>
    </xf>
    <xf numFmtId="20" fontId="28" fillId="40" borderId="10" xfId="0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6" fillId="41" borderId="10" xfId="0" applyFont="1" applyFill="1" applyBorder="1">
      <alignment vertical="center"/>
    </xf>
    <xf numFmtId="0" fontId="20" fillId="41" borderId="10" xfId="0" applyFont="1" applyFill="1" applyBorder="1" applyAlignment="1">
      <alignment horizontal="center" vertical="center"/>
    </xf>
    <xf numFmtId="0" fontId="20" fillId="41" borderId="10" xfId="0" applyFont="1" applyFill="1" applyBorder="1" applyAlignment="1">
      <alignment horizontal="center" vertical="center"/>
    </xf>
    <xf numFmtId="0" fontId="20" fillId="41" borderId="12" xfId="0" applyFont="1" applyFill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31" fillId="40" borderId="10" xfId="0" applyFont="1" applyFill="1" applyBorder="1" applyAlignment="1">
      <alignment horizontal="center" vertical="center"/>
    </xf>
    <xf numFmtId="0" fontId="29" fillId="38" borderId="10" xfId="0" applyFont="1" applyFill="1" applyBorder="1" applyAlignment="1">
      <alignment horizontal="center" vertical="center"/>
    </xf>
    <xf numFmtId="0" fontId="29" fillId="37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49" fontId="20" fillId="39" borderId="10" xfId="0" applyNumberFormat="1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19" fillId="41" borderId="10" xfId="0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horizontal="center" vertical="center" wrapText="1"/>
    </xf>
    <xf numFmtId="0" fontId="32" fillId="0" borderId="10" xfId="0" applyFont="1" applyBorder="1">
      <alignment vertical="center"/>
    </xf>
    <xf numFmtId="0" fontId="20" fillId="36" borderId="0" xfId="0" applyFont="1" applyFill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20" fontId="28" fillId="37" borderId="10" xfId="0" applyNumberFormat="1" applyFont="1" applyFill="1" applyBorder="1" applyAlignment="1">
      <alignment horizontal="center" vertical="center"/>
    </xf>
    <xf numFmtId="20" fontId="28" fillId="33" borderId="10" xfId="0" applyNumberFormat="1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20" fontId="28" fillId="35" borderId="10" xfId="0" applyNumberFormat="1" applyFont="1" applyFill="1" applyBorder="1" applyAlignment="1">
      <alignment horizontal="center" vertical="center"/>
    </xf>
    <xf numFmtId="20" fontId="28" fillId="38" borderId="10" xfId="0" applyNumberFormat="1" applyFont="1" applyFill="1" applyBorder="1" applyAlignment="1">
      <alignment horizontal="center" vertical="center"/>
    </xf>
    <xf numFmtId="20" fontId="28" fillId="34" borderId="10" xfId="0" applyNumberFormat="1" applyFont="1" applyFill="1" applyBorder="1" applyAlignment="1">
      <alignment horizontal="center" vertical="center"/>
    </xf>
    <xf numFmtId="20" fontId="28" fillId="39" borderId="10" xfId="0" applyNumberFormat="1" applyFont="1" applyFill="1" applyBorder="1" applyAlignment="1">
      <alignment horizontal="center" vertical="center"/>
    </xf>
    <xf numFmtId="20" fontId="33" fillId="36" borderId="10" xfId="0" applyNumberFormat="1" applyFont="1" applyFill="1" applyBorder="1" applyAlignment="1">
      <alignment horizontal="center" vertical="center"/>
    </xf>
    <xf numFmtId="20" fontId="28" fillId="36" borderId="10" xfId="0" applyNumberFormat="1" applyFont="1" applyFill="1" applyBorder="1" applyAlignment="1">
      <alignment horizontal="center" vertical="center"/>
    </xf>
    <xf numFmtId="20" fontId="28" fillId="36" borderId="11" xfId="0" applyNumberFormat="1" applyFont="1" applyFill="1" applyBorder="1" applyAlignment="1">
      <alignment horizontal="center" vertical="center"/>
    </xf>
    <xf numFmtId="20" fontId="28" fillId="41" borderId="10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49" fontId="20" fillId="41" borderId="10" xfId="0" applyNumberFormat="1" applyFont="1" applyFill="1" applyBorder="1" applyAlignment="1">
      <alignment horizontal="center" vertical="center"/>
    </xf>
    <xf numFmtId="49" fontId="20" fillId="36" borderId="10" xfId="0" applyNumberFormat="1" applyFont="1" applyFill="1" applyBorder="1" applyAlignment="1">
      <alignment horizontal="center" vertical="center"/>
    </xf>
    <xf numFmtId="49" fontId="20" fillId="37" borderId="10" xfId="0" applyNumberFormat="1" applyFont="1" applyFill="1" applyBorder="1" applyAlignment="1">
      <alignment horizontal="center" vertical="center"/>
    </xf>
    <xf numFmtId="0" fontId="29" fillId="37" borderId="11" xfId="0" applyFont="1" applyFill="1" applyBorder="1" applyAlignment="1">
      <alignment horizontal="center" vertical="center"/>
    </xf>
    <xf numFmtId="0" fontId="29" fillId="37" borderId="12" xfId="0" applyFont="1" applyFill="1" applyBorder="1" applyAlignment="1">
      <alignment horizontal="center" vertical="center"/>
    </xf>
    <xf numFmtId="0" fontId="29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/>
    </xf>
    <xf numFmtId="0" fontId="29" fillId="39" borderId="11" xfId="0" applyFont="1" applyFill="1" applyBorder="1" applyAlignment="1">
      <alignment horizontal="center" vertical="center"/>
    </xf>
    <xf numFmtId="0" fontId="29" fillId="39" borderId="13" xfId="0" applyFont="1" applyFill="1" applyBorder="1" applyAlignment="1">
      <alignment horizontal="center" vertical="center"/>
    </xf>
    <xf numFmtId="0" fontId="29" fillId="39" borderId="12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36" borderId="11" xfId="0" applyFont="1" applyFill="1" applyBorder="1" applyAlignment="1">
      <alignment horizontal="center" vertical="center"/>
    </xf>
    <xf numFmtId="0" fontId="29" fillId="36" borderId="13" xfId="0" applyFont="1" applyFill="1" applyBorder="1" applyAlignment="1">
      <alignment horizontal="center" vertical="center"/>
    </xf>
    <xf numFmtId="0" fontId="29" fillId="36" borderId="12" xfId="0" applyFont="1" applyFill="1" applyBorder="1" applyAlignment="1">
      <alignment horizontal="center" vertical="center"/>
    </xf>
    <xf numFmtId="0" fontId="19" fillId="39" borderId="11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19" fillId="39" borderId="12" xfId="0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horizontal="center" vertical="center"/>
    </xf>
    <xf numFmtId="0" fontId="20" fillId="40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39" borderId="11" xfId="0" applyFont="1" applyFill="1" applyBorder="1" applyAlignment="1">
      <alignment horizontal="center" vertical="center"/>
    </xf>
    <xf numFmtId="0" fontId="20" fillId="39" borderId="12" xfId="0" applyFont="1" applyFill="1" applyBorder="1" applyAlignment="1">
      <alignment horizontal="center" vertical="center"/>
    </xf>
    <xf numFmtId="0" fontId="29" fillId="40" borderId="11" xfId="0" applyFont="1" applyFill="1" applyBorder="1" applyAlignment="1">
      <alignment horizontal="center" vertical="center"/>
    </xf>
    <xf numFmtId="0" fontId="29" fillId="40" borderId="12" xfId="0" applyFont="1" applyFill="1" applyBorder="1" applyAlignment="1">
      <alignment horizontal="center" vertical="center"/>
    </xf>
    <xf numFmtId="0" fontId="19" fillId="36" borderId="11" xfId="0" applyFont="1" applyFill="1" applyBorder="1" applyAlignment="1">
      <alignment horizontal="center" vertical="center"/>
    </xf>
    <xf numFmtId="0" fontId="19" fillId="36" borderId="13" xfId="0" applyFont="1" applyFill="1" applyBorder="1" applyAlignment="1">
      <alignment horizontal="center" vertical="center"/>
    </xf>
    <xf numFmtId="0" fontId="19" fillId="36" borderId="12" xfId="0" applyFont="1" applyFill="1" applyBorder="1" applyAlignment="1">
      <alignment horizontal="center" vertical="center"/>
    </xf>
    <xf numFmtId="0" fontId="19" fillId="37" borderId="11" xfId="0" applyFont="1" applyFill="1" applyBorder="1" applyAlignment="1">
      <alignment horizontal="center" vertical="center"/>
    </xf>
    <xf numFmtId="0" fontId="19" fillId="37" borderId="13" xfId="0" applyFont="1" applyFill="1" applyBorder="1" applyAlignment="1">
      <alignment horizontal="center" vertical="center"/>
    </xf>
    <xf numFmtId="0" fontId="19" fillId="37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19" fillId="40" borderId="10" xfId="0" applyFont="1" applyFill="1" applyBorder="1" applyAlignment="1">
      <alignment horizontal="center" vertical="center"/>
    </xf>
    <xf numFmtId="0" fontId="29" fillId="40" borderId="13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  <xf numFmtId="0" fontId="27" fillId="35" borderId="15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20" fillId="40" borderId="13" xfId="0" applyFont="1" applyFill="1" applyBorder="1" applyAlignment="1">
      <alignment horizontal="center" vertical="center"/>
    </xf>
    <xf numFmtId="0" fontId="19" fillId="41" borderId="11" xfId="0" applyFont="1" applyFill="1" applyBorder="1" applyAlignment="1">
      <alignment horizontal="center" vertical="center"/>
    </xf>
    <xf numFmtId="0" fontId="19" fillId="41" borderId="12" xfId="0" applyFont="1" applyFill="1" applyBorder="1" applyAlignment="1">
      <alignment horizontal="center" vertical="center"/>
    </xf>
    <xf numFmtId="0" fontId="20" fillId="41" borderId="11" xfId="0" applyFont="1" applyFill="1" applyBorder="1" applyAlignment="1">
      <alignment horizontal="center" vertical="center"/>
    </xf>
    <xf numFmtId="0" fontId="20" fillId="41" borderId="12" xfId="0" applyFont="1" applyFill="1" applyBorder="1" applyAlignment="1">
      <alignment horizontal="center" vertical="center"/>
    </xf>
    <xf numFmtId="0" fontId="29" fillId="41" borderId="11" xfId="0" applyFont="1" applyFill="1" applyBorder="1" applyAlignment="1">
      <alignment horizontal="center" vertical="center"/>
    </xf>
    <xf numFmtId="0" fontId="29" fillId="41" borderId="12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0" fillId="35" borderId="14" xfId="0" applyFont="1" applyFill="1" applyBorder="1" applyAlignment="1">
      <alignment horizontal="left" vertical="center" wrapText="1"/>
    </xf>
    <xf numFmtId="0" fontId="30" fillId="35" borderId="16" xfId="0" applyFont="1" applyFill="1" applyBorder="1" applyAlignment="1">
      <alignment horizontal="left" vertical="center" wrapText="1"/>
    </xf>
    <xf numFmtId="0" fontId="30" fillId="35" borderId="15" xfId="0" applyFont="1" applyFill="1" applyBorder="1" applyAlignment="1">
      <alignment horizontal="left" vertical="center" wrapText="1"/>
    </xf>
    <xf numFmtId="0" fontId="31" fillId="35" borderId="10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0" fillId="37" borderId="11" xfId="0" applyFont="1" applyFill="1" applyBorder="1" applyAlignment="1">
      <alignment horizontal="center" vertical="center"/>
    </xf>
    <xf numFmtId="0" fontId="20" fillId="37" borderId="12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</cellXfs>
  <cellStyles count="81">
    <cellStyle name="20% - 輔色1" xfId="19" builtinId="30" customBuiltin="1"/>
    <cellStyle name="20% - 輔色1 2" xfId="56"/>
    <cellStyle name="20% - 輔色1 3" xfId="69"/>
    <cellStyle name="20% - 輔色1 4" xfId="43"/>
    <cellStyle name="20% - 輔色2" xfId="23" builtinId="34" customBuiltin="1"/>
    <cellStyle name="20% - 輔色2 2" xfId="58"/>
    <cellStyle name="20% - 輔色2 3" xfId="71"/>
    <cellStyle name="20% - 輔色2 4" xfId="45"/>
    <cellStyle name="20% - 輔色3" xfId="27" builtinId="38" customBuiltin="1"/>
    <cellStyle name="20% - 輔色3 2" xfId="60"/>
    <cellStyle name="20% - 輔色3 3" xfId="73"/>
    <cellStyle name="20% - 輔色3 4" xfId="47"/>
    <cellStyle name="20% - 輔色4" xfId="31" builtinId="42" customBuiltin="1"/>
    <cellStyle name="20% - 輔色4 2" xfId="62"/>
    <cellStyle name="20% - 輔色4 3" xfId="75"/>
    <cellStyle name="20% - 輔色4 4" xfId="49"/>
    <cellStyle name="20% - 輔色5" xfId="35" builtinId="46" customBuiltin="1"/>
    <cellStyle name="20% - 輔色5 2" xfId="64"/>
    <cellStyle name="20% - 輔色5 3" xfId="77"/>
    <cellStyle name="20% - 輔色5 4" xfId="51"/>
    <cellStyle name="20% - 輔色6" xfId="39" builtinId="50" customBuiltin="1"/>
    <cellStyle name="20% - 輔色6 2" xfId="66"/>
    <cellStyle name="20% - 輔色6 3" xfId="79"/>
    <cellStyle name="20% - 輔色6 4" xfId="53"/>
    <cellStyle name="40% - 輔色1" xfId="20" builtinId="31" customBuiltin="1"/>
    <cellStyle name="40% - 輔色1 2" xfId="57"/>
    <cellStyle name="40% - 輔色1 3" xfId="70"/>
    <cellStyle name="40% - 輔色1 4" xfId="44"/>
    <cellStyle name="40% - 輔色2" xfId="24" builtinId="35" customBuiltin="1"/>
    <cellStyle name="40% - 輔色2 2" xfId="59"/>
    <cellStyle name="40% - 輔色2 3" xfId="72"/>
    <cellStyle name="40% - 輔色2 4" xfId="46"/>
    <cellStyle name="40% - 輔色3" xfId="28" builtinId="39" customBuiltin="1"/>
    <cellStyle name="40% - 輔色3 2" xfId="61"/>
    <cellStyle name="40% - 輔色3 3" xfId="74"/>
    <cellStyle name="40% - 輔色3 4" xfId="48"/>
    <cellStyle name="40% - 輔色4" xfId="32" builtinId="43" customBuiltin="1"/>
    <cellStyle name="40% - 輔色4 2" xfId="63"/>
    <cellStyle name="40% - 輔色4 3" xfId="76"/>
    <cellStyle name="40% - 輔色4 4" xfId="50"/>
    <cellStyle name="40% - 輔色5" xfId="36" builtinId="47" customBuiltin="1"/>
    <cellStyle name="40% - 輔色5 2" xfId="65"/>
    <cellStyle name="40% - 輔色5 3" xfId="78"/>
    <cellStyle name="40% - 輔色5 4" xfId="52"/>
    <cellStyle name="40% - 輔色6" xfId="40" builtinId="51" customBuiltin="1"/>
    <cellStyle name="40% - 輔色6 2" xfId="67"/>
    <cellStyle name="40% - 輔色6 3" xfId="80"/>
    <cellStyle name="40% - 輔色6 4" xfId="54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備註 2" xfId="55"/>
    <cellStyle name="備註 3" xfId="68"/>
    <cellStyle name="備註 4" xfId="42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pane ySplit="2" topLeftCell="A21" activePane="bottomLeft" state="frozen"/>
      <selection pane="bottomLeft" sqref="A1:Q1"/>
    </sheetView>
  </sheetViews>
  <sheetFormatPr defaultColWidth="10" defaultRowHeight="16.25" customHeight="1"/>
  <cols>
    <col min="1" max="1" width="6" style="1" bestFit="1" customWidth="1"/>
    <col min="2" max="2" width="16.08984375" style="1" bestFit="1" customWidth="1"/>
    <col min="3" max="3" width="6.453125" style="2" bestFit="1" customWidth="1"/>
    <col min="4" max="4" width="6" style="5" customWidth="1"/>
    <col min="5" max="5" width="7.08984375" style="80" customWidth="1"/>
    <col min="6" max="6" width="6" style="5" customWidth="1"/>
    <col min="7" max="7" width="8.1796875" style="5" customWidth="1"/>
    <col min="8" max="8" width="12.90625" style="5" customWidth="1"/>
    <col min="9" max="9" width="10.81640625" style="5" customWidth="1"/>
    <col min="10" max="10" width="6.453125" style="2" bestFit="1" customWidth="1"/>
    <col min="11" max="11" width="4" style="2" bestFit="1" customWidth="1"/>
    <col min="12" max="12" width="8.1796875" style="2" bestFit="1" customWidth="1"/>
    <col min="13" max="13" width="14.08984375" style="2" bestFit="1" customWidth="1"/>
    <col min="14" max="14" width="10.453125" style="2" bestFit="1" customWidth="1"/>
    <col min="15" max="16" width="7.54296875" style="2" bestFit="1" customWidth="1"/>
    <col min="17" max="17" width="6" style="1" bestFit="1" customWidth="1"/>
    <col min="18" max="18" width="22.6328125" style="1" bestFit="1" customWidth="1"/>
    <col min="19" max="16384" width="10" style="1"/>
  </cols>
  <sheetData>
    <row r="1" spans="1:17" ht="22.25" customHeight="1">
      <c r="A1" s="144" t="s">
        <v>132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33" customHeight="1">
      <c r="A2" s="6" t="s">
        <v>0</v>
      </c>
      <c r="B2" s="6" t="s">
        <v>133</v>
      </c>
      <c r="C2" s="6" t="s">
        <v>135</v>
      </c>
      <c r="D2" s="6" t="s">
        <v>136</v>
      </c>
      <c r="E2" s="66" t="s">
        <v>137</v>
      </c>
      <c r="F2" s="6" t="s">
        <v>138</v>
      </c>
      <c r="G2" s="6" t="s">
        <v>139</v>
      </c>
      <c r="H2" s="6" t="s">
        <v>140</v>
      </c>
      <c r="I2" s="6" t="s">
        <v>141</v>
      </c>
      <c r="J2" s="6" t="s">
        <v>121</v>
      </c>
      <c r="K2" s="6" t="s">
        <v>122</v>
      </c>
      <c r="L2" s="6" t="s">
        <v>134</v>
      </c>
      <c r="M2" s="6" t="s">
        <v>142</v>
      </c>
      <c r="N2" s="6" t="s">
        <v>278</v>
      </c>
      <c r="O2" s="63" t="s">
        <v>143</v>
      </c>
      <c r="P2" s="63" t="s">
        <v>2</v>
      </c>
      <c r="Q2" s="7" t="s">
        <v>1</v>
      </c>
    </row>
    <row r="3" spans="1:17" ht="14" customHeight="1">
      <c r="A3" s="23">
        <v>1</v>
      </c>
      <c r="B3" s="31" t="s">
        <v>144</v>
      </c>
      <c r="C3" s="30">
        <v>23</v>
      </c>
      <c r="D3" s="30">
        <v>1</v>
      </c>
      <c r="E3" s="67">
        <v>0.31944444444444442</v>
      </c>
      <c r="F3" s="145">
        <f>+C3+C4</f>
        <v>36</v>
      </c>
      <c r="G3" s="145" t="s">
        <v>197</v>
      </c>
      <c r="H3" s="145" t="s">
        <v>198</v>
      </c>
      <c r="I3" s="145" t="s">
        <v>199</v>
      </c>
      <c r="J3" s="30">
        <f t="shared" ref="J3:J43" si="0">+C3-K3</f>
        <v>23</v>
      </c>
      <c r="K3" s="30"/>
      <c r="L3" s="30" t="s">
        <v>10</v>
      </c>
      <c r="M3" s="30" t="s">
        <v>11</v>
      </c>
      <c r="N3" s="30" t="s">
        <v>123</v>
      </c>
      <c r="O3" s="30" t="s">
        <v>6</v>
      </c>
      <c r="P3" s="30" t="s">
        <v>6</v>
      </c>
      <c r="Q3" s="84" t="s">
        <v>200</v>
      </c>
    </row>
    <row r="4" spans="1:17" ht="16.25" customHeight="1">
      <c r="A4" s="23">
        <v>2</v>
      </c>
      <c r="B4" s="31" t="s">
        <v>21</v>
      </c>
      <c r="C4" s="30">
        <v>13</v>
      </c>
      <c r="D4" s="30">
        <v>1</v>
      </c>
      <c r="E4" s="67">
        <v>0.33333333333333331</v>
      </c>
      <c r="F4" s="146"/>
      <c r="G4" s="146"/>
      <c r="H4" s="146"/>
      <c r="I4" s="146"/>
      <c r="J4" s="30">
        <f t="shared" si="0"/>
        <v>13</v>
      </c>
      <c r="K4" s="30"/>
      <c r="L4" s="30" t="s">
        <v>22</v>
      </c>
      <c r="M4" s="30" t="s">
        <v>23</v>
      </c>
      <c r="N4" s="30" t="s">
        <v>123</v>
      </c>
      <c r="O4" s="30" t="s">
        <v>6</v>
      </c>
      <c r="P4" s="30" t="s">
        <v>6</v>
      </c>
      <c r="Q4" s="85"/>
    </row>
    <row r="5" spans="1:17" ht="14" customHeight="1">
      <c r="A5" s="23">
        <v>3</v>
      </c>
      <c r="B5" s="31" t="s">
        <v>145</v>
      </c>
      <c r="C5" s="30">
        <v>23</v>
      </c>
      <c r="D5" s="30">
        <v>2</v>
      </c>
      <c r="E5" s="67">
        <v>0.31944444444444442</v>
      </c>
      <c r="F5" s="145">
        <f>+C5+C6</f>
        <v>37</v>
      </c>
      <c r="G5" s="145" t="s">
        <v>202</v>
      </c>
      <c r="H5" s="145" t="s">
        <v>203</v>
      </c>
      <c r="I5" s="145" t="s">
        <v>201</v>
      </c>
      <c r="J5" s="30">
        <f t="shared" si="0"/>
        <v>23</v>
      </c>
      <c r="K5" s="30"/>
      <c r="L5" s="30" t="s">
        <v>10</v>
      </c>
      <c r="M5" s="30" t="s">
        <v>11</v>
      </c>
      <c r="N5" s="30" t="s">
        <v>123</v>
      </c>
      <c r="O5" s="30" t="s">
        <v>6</v>
      </c>
      <c r="P5" s="30" t="s">
        <v>6</v>
      </c>
      <c r="Q5" s="84" t="s">
        <v>200</v>
      </c>
    </row>
    <row r="6" spans="1:17" ht="16.25" customHeight="1">
      <c r="A6" s="23">
        <v>4</v>
      </c>
      <c r="B6" s="31" t="s">
        <v>113</v>
      </c>
      <c r="C6" s="30">
        <v>14</v>
      </c>
      <c r="D6" s="30">
        <v>2</v>
      </c>
      <c r="E6" s="67">
        <v>0.33333333333333331</v>
      </c>
      <c r="F6" s="146"/>
      <c r="G6" s="146"/>
      <c r="H6" s="146"/>
      <c r="I6" s="146"/>
      <c r="J6" s="30">
        <f t="shared" si="0"/>
        <v>14</v>
      </c>
      <c r="K6" s="30"/>
      <c r="L6" s="30" t="s">
        <v>114</v>
      </c>
      <c r="M6" s="30" t="s">
        <v>115</v>
      </c>
      <c r="N6" s="30" t="s">
        <v>123</v>
      </c>
      <c r="O6" s="30" t="s">
        <v>6</v>
      </c>
      <c r="P6" s="30" t="s">
        <v>6</v>
      </c>
      <c r="Q6" s="85"/>
    </row>
    <row r="7" spans="1:17" ht="16.25" customHeight="1">
      <c r="A7" s="23">
        <v>5</v>
      </c>
      <c r="B7" s="12" t="s">
        <v>110</v>
      </c>
      <c r="C7" s="4">
        <v>10</v>
      </c>
      <c r="D7" s="8">
        <v>3</v>
      </c>
      <c r="E7" s="68">
        <v>0.3263888888888889</v>
      </c>
      <c r="F7" s="150">
        <f>+C7+C8</f>
        <v>33</v>
      </c>
      <c r="G7" s="148" t="s">
        <v>217</v>
      </c>
      <c r="H7" s="148" t="s">
        <v>229</v>
      </c>
      <c r="I7" s="148" t="s">
        <v>228</v>
      </c>
      <c r="J7" s="4">
        <f t="shared" si="0"/>
        <v>10</v>
      </c>
      <c r="K7" s="4"/>
      <c r="L7" s="4" t="s">
        <v>111</v>
      </c>
      <c r="M7" s="4" t="s">
        <v>112</v>
      </c>
      <c r="N7" s="4" t="s">
        <v>123</v>
      </c>
      <c r="O7" s="4" t="s">
        <v>6</v>
      </c>
      <c r="P7" s="4" t="s">
        <v>6</v>
      </c>
      <c r="Q7" s="91" t="s">
        <v>218</v>
      </c>
    </row>
    <row r="8" spans="1:17" ht="14" customHeight="1">
      <c r="A8" s="23">
        <v>6</v>
      </c>
      <c r="B8" s="12" t="s">
        <v>146</v>
      </c>
      <c r="C8" s="4">
        <v>23</v>
      </c>
      <c r="D8" s="8">
        <v>3</v>
      </c>
      <c r="E8" s="69">
        <v>0.3298611111111111</v>
      </c>
      <c r="F8" s="151"/>
      <c r="G8" s="149"/>
      <c r="H8" s="149"/>
      <c r="I8" s="149"/>
      <c r="J8" s="4">
        <f t="shared" si="0"/>
        <v>21</v>
      </c>
      <c r="K8" s="4">
        <v>2</v>
      </c>
      <c r="L8" s="4" t="s">
        <v>44</v>
      </c>
      <c r="M8" s="4" t="s">
        <v>45</v>
      </c>
      <c r="N8" s="4" t="s">
        <v>123</v>
      </c>
      <c r="O8" s="4" t="s">
        <v>6</v>
      </c>
      <c r="P8" s="4" t="s">
        <v>6</v>
      </c>
      <c r="Q8" s="92"/>
    </row>
    <row r="9" spans="1:17" ht="14" customHeight="1">
      <c r="A9" s="23">
        <v>7</v>
      </c>
      <c r="B9" s="13" t="s">
        <v>147</v>
      </c>
      <c r="C9" s="23">
        <v>22</v>
      </c>
      <c r="D9" s="23">
        <v>4</v>
      </c>
      <c r="E9" s="70">
        <v>0.3263888888888889</v>
      </c>
      <c r="F9" s="128">
        <f>+C9+C10</f>
        <v>33</v>
      </c>
      <c r="G9" s="103" t="s">
        <v>231</v>
      </c>
      <c r="H9" s="103" t="s">
        <v>230</v>
      </c>
      <c r="I9" s="103" t="s">
        <v>219</v>
      </c>
      <c r="J9" s="23">
        <f t="shared" si="0"/>
        <v>20</v>
      </c>
      <c r="K9" s="23">
        <v>2</v>
      </c>
      <c r="L9" s="49" t="s">
        <v>274</v>
      </c>
      <c r="M9" s="59" t="s">
        <v>275</v>
      </c>
      <c r="N9" s="23" t="s">
        <v>123</v>
      </c>
      <c r="O9" s="23" t="s">
        <v>6</v>
      </c>
      <c r="P9" s="23" t="s">
        <v>6</v>
      </c>
      <c r="Q9" s="91" t="s">
        <v>218</v>
      </c>
    </row>
    <row r="10" spans="1:17" ht="16.25" customHeight="1">
      <c r="A10" s="23">
        <v>8</v>
      </c>
      <c r="B10" s="13" t="s">
        <v>129</v>
      </c>
      <c r="C10" s="23">
        <v>11</v>
      </c>
      <c r="D10" s="23">
        <v>4</v>
      </c>
      <c r="E10" s="70">
        <v>0.34027777777777779</v>
      </c>
      <c r="F10" s="128"/>
      <c r="G10" s="104"/>
      <c r="H10" s="104"/>
      <c r="I10" s="104"/>
      <c r="J10" s="23">
        <f t="shared" si="0"/>
        <v>11</v>
      </c>
      <c r="K10" s="23"/>
      <c r="L10" s="23" t="s">
        <v>75</v>
      </c>
      <c r="M10" s="23" t="s">
        <v>76</v>
      </c>
      <c r="N10" s="23" t="s">
        <v>123</v>
      </c>
      <c r="O10" s="23" t="s">
        <v>6</v>
      </c>
      <c r="P10" s="23" t="s">
        <v>6</v>
      </c>
      <c r="Q10" s="92"/>
    </row>
    <row r="11" spans="1:17" ht="14" customHeight="1">
      <c r="A11" s="23">
        <v>9</v>
      </c>
      <c r="B11" s="46" t="s">
        <v>149</v>
      </c>
      <c r="C11" s="47">
        <v>41</v>
      </c>
      <c r="D11" s="47">
        <v>5</v>
      </c>
      <c r="E11" s="48">
        <v>0.3263888888888889</v>
      </c>
      <c r="F11" s="47">
        <f>+C11</f>
        <v>41</v>
      </c>
      <c r="G11" s="41" t="s">
        <v>226</v>
      </c>
      <c r="H11" s="41" t="s">
        <v>227</v>
      </c>
      <c r="I11" s="41" t="s">
        <v>225</v>
      </c>
      <c r="J11" s="47">
        <f t="shared" si="0"/>
        <v>40</v>
      </c>
      <c r="K11" s="47">
        <v>1</v>
      </c>
      <c r="L11" s="47" t="s">
        <v>27</v>
      </c>
      <c r="M11" s="47" t="s">
        <v>28</v>
      </c>
      <c r="N11" s="47" t="s">
        <v>123</v>
      </c>
      <c r="O11" s="47" t="s">
        <v>6</v>
      </c>
      <c r="P11" s="47" t="s">
        <v>6</v>
      </c>
      <c r="Q11" s="56" t="s">
        <v>221</v>
      </c>
    </row>
    <row r="12" spans="1:17" ht="16.25" customHeight="1">
      <c r="A12" s="23">
        <v>10</v>
      </c>
      <c r="B12" s="31" t="s">
        <v>99</v>
      </c>
      <c r="C12" s="30">
        <v>8</v>
      </c>
      <c r="D12" s="30">
        <v>6</v>
      </c>
      <c r="E12" s="67">
        <v>0.3263888888888889</v>
      </c>
      <c r="F12" s="145">
        <f>+C12+C13</f>
        <v>41</v>
      </c>
      <c r="G12" s="145" t="s">
        <v>208</v>
      </c>
      <c r="H12" s="145" t="s">
        <v>209</v>
      </c>
      <c r="I12" s="145" t="s">
        <v>207</v>
      </c>
      <c r="J12" s="30">
        <f t="shared" si="0"/>
        <v>8</v>
      </c>
      <c r="K12" s="30"/>
      <c r="L12" s="30" t="s">
        <v>100</v>
      </c>
      <c r="M12" s="30" t="s">
        <v>101</v>
      </c>
      <c r="N12" s="30" t="s">
        <v>123</v>
      </c>
      <c r="O12" s="30" t="s">
        <v>6</v>
      </c>
      <c r="P12" s="30" t="s">
        <v>6</v>
      </c>
      <c r="Q12" s="84" t="s">
        <v>200</v>
      </c>
    </row>
    <row r="13" spans="1:17" ht="16.25" customHeight="1">
      <c r="A13" s="23">
        <v>11</v>
      </c>
      <c r="B13" s="31" t="s">
        <v>128</v>
      </c>
      <c r="C13" s="30">
        <v>33</v>
      </c>
      <c r="D13" s="30">
        <v>6</v>
      </c>
      <c r="E13" s="67">
        <v>0.33333333333333331</v>
      </c>
      <c r="F13" s="146"/>
      <c r="G13" s="146"/>
      <c r="H13" s="146"/>
      <c r="I13" s="146"/>
      <c r="J13" s="30">
        <f t="shared" si="0"/>
        <v>33</v>
      </c>
      <c r="K13" s="30"/>
      <c r="L13" s="30" t="s">
        <v>66</v>
      </c>
      <c r="M13" s="30" t="s">
        <v>67</v>
      </c>
      <c r="N13" s="30" t="s">
        <v>123</v>
      </c>
      <c r="O13" s="30" t="s">
        <v>214</v>
      </c>
      <c r="P13" s="30" t="s">
        <v>6</v>
      </c>
      <c r="Q13" s="85"/>
    </row>
    <row r="14" spans="1:17" ht="16.25" customHeight="1">
      <c r="A14" s="23">
        <v>12</v>
      </c>
      <c r="B14" s="31" t="s">
        <v>92</v>
      </c>
      <c r="C14" s="30">
        <v>19</v>
      </c>
      <c r="D14" s="30">
        <v>7</v>
      </c>
      <c r="E14" s="67">
        <v>0.31944444444444442</v>
      </c>
      <c r="F14" s="145">
        <f>+C14+C15</f>
        <v>38</v>
      </c>
      <c r="G14" s="145" t="s">
        <v>211</v>
      </c>
      <c r="H14" s="145" t="s">
        <v>212</v>
      </c>
      <c r="I14" s="145" t="s">
        <v>210</v>
      </c>
      <c r="J14" s="30">
        <f t="shared" si="0"/>
        <v>18</v>
      </c>
      <c r="K14" s="30">
        <v>1</v>
      </c>
      <c r="L14" s="30" t="s">
        <v>93</v>
      </c>
      <c r="M14" s="30" t="s">
        <v>94</v>
      </c>
      <c r="N14" s="30" t="s">
        <v>123</v>
      </c>
      <c r="O14" s="30" t="s">
        <v>6</v>
      </c>
      <c r="P14" s="30" t="s">
        <v>6</v>
      </c>
      <c r="Q14" s="84" t="s">
        <v>200</v>
      </c>
    </row>
    <row r="15" spans="1:17" ht="16.25" customHeight="1">
      <c r="A15" s="23">
        <v>13</v>
      </c>
      <c r="B15" s="31" t="s">
        <v>95</v>
      </c>
      <c r="C15" s="30">
        <v>19</v>
      </c>
      <c r="D15" s="30">
        <v>7</v>
      </c>
      <c r="E15" s="67">
        <v>0.31944444444444442</v>
      </c>
      <c r="F15" s="146"/>
      <c r="G15" s="146"/>
      <c r="H15" s="146"/>
      <c r="I15" s="146"/>
      <c r="J15" s="30">
        <f t="shared" si="0"/>
        <v>18</v>
      </c>
      <c r="K15" s="30">
        <v>1</v>
      </c>
      <c r="L15" s="30" t="s">
        <v>93</v>
      </c>
      <c r="M15" s="30" t="s">
        <v>94</v>
      </c>
      <c r="N15" s="30" t="s">
        <v>123</v>
      </c>
      <c r="O15" s="30" t="s">
        <v>6</v>
      </c>
      <c r="P15" s="30" t="s">
        <v>6</v>
      </c>
      <c r="Q15" s="85"/>
    </row>
    <row r="16" spans="1:17" ht="16.25" customHeight="1">
      <c r="A16" s="23">
        <v>14</v>
      </c>
      <c r="B16" s="34" t="s">
        <v>96</v>
      </c>
      <c r="C16" s="33">
        <v>29</v>
      </c>
      <c r="D16" s="33">
        <v>8</v>
      </c>
      <c r="E16" s="71">
        <v>0.31944444444444442</v>
      </c>
      <c r="F16" s="152">
        <f>+C16+C17+C18</f>
        <v>80</v>
      </c>
      <c r="G16" s="32" t="s">
        <v>232</v>
      </c>
      <c r="H16" s="32" t="s">
        <v>213</v>
      </c>
      <c r="I16" s="32" t="s">
        <v>233</v>
      </c>
      <c r="J16" s="33">
        <f t="shared" si="0"/>
        <v>28</v>
      </c>
      <c r="K16" s="33">
        <v>1</v>
      </c>
      <c r="L16" s="33" t="s">
        <v>93</v>
      </c>
      <c r="M16" s="33" t="s">
        <v>94</v>
      </c>
      <c r="N16" s="33" t="s">
        <v>123</v>
      </c>
      <c r="O16" s="33" t="s">
        <v>6</v>
      </c>
      <c r="P16" s="33" t="s">
        <v>6</v>
      </c>
      <c r="Q16" s="57" t="s">
        <v>234</v>
      </c>
    </row>
    <row r="17" spans="1:23" ht="16.25" customHeight="1">
      <c r="A17" s="23">
        <v>15</v>
      </c>
      <c r="B17" s="36" t="s">
        <v>97</v>
      </c>
      <c r="C17" s="35">
        <v>23</v>
      </c>
      <c r="D17" s="37" t="s">
        <v>148</v>
      </c>
      <c r="E17" s="72">
        <v>0.31944444444444442</v>
      </c>
      <c r="F17" s="153"/>
      <c r="G17" s="101" t="s">
        <v>235</v>
      </c>
      <c r="H17" s="101" t="s">
        <v>215</v>
      </c>
      <c r="I17" s="101" t="s">
        <v>236</v>
      </c>
      <c r="J17" s="35">
        <f t="shared" si="0"/>
        <v>22</v>
      </c>
      <c r="K17" s="35">
        <v>1</v>
      </c>
      <c r="L17" s="35" t="s">
        <v>93</v>
      </c>
      <c r="M17" s="35" t="s">
        <v>94</v>
      </c>
      <c r="N17" s="35" t="s">
        <v>123</v>
      </c>
      <c r="O17" s="35" t="s">
        <v>6</v>
      </c>
      <c r="P17" s="35" t="s">
        <v>6</v>
      </c>
      <c r="Q17" s="86" t="s">
        <v>237</v>
      </c>
    </row>
    <row r="18" spans="1:23" ht="16.25" customHeight="1">
      <c r="A18" s="23">
        <v>16</v>
      </c>
      <c r="B18" s="36" t="s">
        <v>18</v>
      </c>
      <c r="C18" s="35">
        <v>28</v>
      </c>
      <c r="D18" s="35">
        <v>9</v>
      </c>
      <c r="E18" s="72">
        <v>0.3263888888888889</v>
      </c>
      <c r="F18" s="154"/>
      <c r="G18" s="102"/>
      <c r="H18" s="102"/>
      <c r="I18" s="102"/>
      <c r="J18" s="35">
        <f t="shared" si="0"/>
        <v>27</v>
      </c>
      <c r="K18" s="35">
        <v>1</v>
      </c>
      <c r="L18" s="35" t="s">
        <v>19</v>
      </c>
      <c r="M18" s="35" t="s">
        <v>20</v>
      </c>
      <c r="N18" s="35" t="s">
        <v>123</v>
      </c>
      <c r="O18" s="35" t="s">
        <v>6</v>
      </c>
      <c r="P18" s="35" t="s">
        <v>6</v>
      </c>
      <c r="Q18" s="87"/>
    </row>
    <row r="19" spans="1:23" ht="16.25" customHeight="1">
      <c r="A19" s="23">
        <v>17</v>
      </c>
      <c r="B19" s="39" t="s">
        <v>51</v>
      </c>
      <c r="C19" s="38">
        <v>5</v>
      </c>
      <c r="D19" s="38">
        <v>10</v>
      </c>
      <c r="E19" s="73">
        <v>0.31944444444444442</v>
      </c>
      <c r="F19" s="96">
        <f>+C19+C20+C21</f>
        <v>44</v>
      </c>
      <c r="G19" s="96" t="s">
        <v>244</v>
      </c>
      <c r="H19" s="96" t="s">
        <v>245</v>
      </c>
      <c r="I19" s="96" t="s">
        <v>243</v>
      </c>
      <c r="J19" s="38">
        <f t="shared" si="0"/>
        <v>5</v>
      </c>
      <c r="K19" s="38"/>
      <c r="L19" s="38" t="s">
        <v>52</v>
      </c>
      <c r="M19" s="38" t="s">
        <v>53</v>
      </c>
      <c r="N19" s="38" t="s">
        <v>123</v>
      </c>
      <c r="O19" s="38" t="s">
        <v>6</v>
      </c>
      <c r="P19" s="38" t="s">
        <v>6</v>
      </c>
      <c r="Q19" s="88" t="s">
        <v>216</v>
      </c>
    </row>
    <row r="20" spans="1:23" ht="16.25" customHeight="1">
      <c r="A20" s="23">
        <v>18</v>
      </c>
      <c r="B20" s="39" t="s">
        <v>107</v>
      </c>
      <c r="C20" s="38">
        <v>29</v>
      </c>
      <c r="D20" s="38">
        <v>10</v>
      </c>
      <c r="E20" s="73">
        <v>0.3263888888888889</v>
      </c>
      <c r="F20" s="97"/>
      <c r="G20" s="97"/>
      <c r="H20" s="97"/>
      <c r="I20" s="97"/>
      <c r="J20" s="38">
        <f t="shared" si="0"/>
        <v>29</v>
      </c>
      <c r="K20" s="38"/>
      <c r="L20" s="38" t="s">
        <v>108</v>
      </c>
      <c r="M20" s="38" t="s">
        <v>109</v>
      </c>
      <c r="N20" s="38" t="s">
        <v>123</v>
      </c>
      <c r="O20" s="38" t="s">
        <v>6</v>
      </c>
      <c r="P20" s="38" t="s">
        <v>6</v>
      </c>
      <c r="Q20" s="89"/>
    </row>
    <row r="21" spans="1:23" ht="16.25" customHeight="1">
      <c r="A21" s="23">
        <v>19</v>
      </c>
      <c r="B21" s="39" t="s">
        <v>7</v>
      </c>
      <c r="C21" s="38">
        <v>10</v>
      </c>
      <c r="D21" s="38">
        <v>10</v>
      </c>
      <c r="E21" s="73">
        <v>0.33333333333333331</v>
      </c>
      <c r="F21" s="98"/>
      <c r="G21" s="98"/>
      <c r="H21" s="98"/>
      <c r="I21" s="98"/>
      <c r="J21" s="38">
        <f t="shared" si="0"/>
        <v>10</v>
      </c>
      <c r="K21" s="38"/>
      <c r="L21" s="38" t="s">
        <v>8</v>
      </c>
      <c r="M21" s="38" t="s">
        <v>9</v>
      </c>
      <c r="N21" s="38" t="s">
        <v>123</v>
      </c>
      <c r="O21" s="38" t="s">
        <v>6</v>
      </c>
      <c r="P21" s="38" t="s">
        <v>6</v>
      </c>
      <c r="Q21" s="90"/>
    </row>
    <row r="22" spans="1:23" ht="16.25" customHeight="1">
      <c r="A22" s="23">
        <v>20</v>
      </c>
      <c r="B22" s="25" t="s">
        <v>69</v>
      </c>
      <c r="C22" s="24">
        <v>29</v>
      </c>
      <c r="D22" s="24">
        <v>11</v>
      </c>
      <c r="E22" s="74">
        <v>0.3263888888888889</v>
      </c>
      <c r="F22" s="109">
        <f>+C22+C23+C24</f>
        <v>35</v>
      </c>
      <c r="G22" s="109" t="s">
        <v>188</v>
      </c>
      <c r="H22" s="109" t="s">
        <v>189</v>
      </c>
      <c r="I22" s="109" t="s">
        <v>191</v>
      </c>
      <c r="J22" s="24">
        <f t="shared" si="0"/>
        <v>29</v>
      </c>
      <c r="K22" s="24"/>
      <c r="L22" s="24" t="s">
        <v>70</v>
      </c>
      <c r="M22" s="24" t="s">
        <v>71</v>
      </c>
      <c r="N22" s="24" t="s">
        <v>123</v>
      </c>
      <c r="O22" s="24" t="s">
        <v>6</v>
      </c>
      <c r="P22" s="24" t="s">
        <v>6</v>
      </c>
      <c r="Q22" s="93" t="s">
        <v>190</v>
      </c>
    </row>
    <row r="23" spans="1:23" ht="16.25" customHeight="1">
      <c r="A23" s="23">
        <v>21</v>
      </c>
      <c r="B23" s="25" t="s">
        <v>85</v>
      </c>
      <c r="C23" s="24">
        <v>3</v>
      </c>
      <c r="D23" s="24">
        <v>11</v>
      </c>
      <c r="E23" s="74">
        <v>0.3263888888888889</v>
      </c>
      <c r="F23" s="110"/>
      <c r="G23" s="110"/>
      <c r="H23" s="110"/>
      <c r="I23" s="110"/>
      <c r="J23" s="24">
        <f t="shared" si="0"/>
        <v>3</v>
      </c>
      <c r="K23" s="24"/>
      <c r="L23" s="24" t="s">
        <v>86</v>
      </c>
      <c r="M23" s="24" t="s">
        <v>71</v>
      </c>
      <c r="N23" s="24" t="s">
        <v>123</v>
      </c>
      <c r="O23" s="24" t="s">
        <v>6</v>
      </c>
      <c r="P23" s="24" t="s">
        <v>6</v>
      </c>
      <c r="Q23" s="94"/>
    </row>
    <row r="24" spans="1:23" ht="16.25" customHeight="1">
      <c r="A24" s="23">
        <v>22</v>
      </c>
      <c r="B24" s="25" t="s">
        <v>98</v>
      </c>
      <c r="C24" s="24">
        <v>3</v>
      </c>
      <c r="D24" s="24">
        <v>11</v>
      </c>
      <c r="E24" s="74">
        <v>0.3263888888888889</v>
      </c>
      <c r="F24" s="111"/>
      <c r="G24" s="111"/>
      <c r="H24" s="111"/>
      <c r="I24" s="111"/>
      <c r="J24" s="24">
        <f t="shared" si="0"/>
        <v>3</v>
      </c>
      <c r="K24" s="24"/>
      <c r="L24" s="24" t="s">
        <v>70</v>
      </c>
      <c r="M24" s="24" t="s">
        <v>71</v>
      </c>
      <c r="N24" s="24" t="s">
        <v>123</v>
      </c>
      <c r="O24" s="24" t="s">
        <v>214</v>
      </c>
      <c r="P24" s="24" t="s">
        <v>6</v>
      </c>
      <c r="Q24" s="95"/>
    </row>
    <row r="25" spans="1:23" ht="16.25" customHeight="1">
      <c r="A25" s="23">
        <v>23</v>
      </c>
      <c r="B25" s="42" t="s">
        <v>15</v>
      </c>
      <c r="C25" s="41">
        <v>10</v>
      </c>
      <c r="D25" s="41">
        <v>12</v>
      </c>
      <c r="E25" s="48">
        <v>0.31944444444444442</v>
      </c>
      <c r="F25" s="99">
        <f>+C25+C26</f>
        <v>37</v>
      </c>
      <c r="G25" s="99" t="s">
        <v>223</v>
      </c>
      <c r="H25" s="99" t="s">
        <v>224</v>
      </c>
      <c r="I25" s="99" t="s">
        <v>222</v>
      </c>
      <c r="J25" s="41">
        <f t="shared" si="0"/>
        <v>10</v>
      </c>
      <c r="K25" s="41"/>
      <c r="L25" s="41" t="s">
        <v>16</v>
      </c>
      <c r="M25" s="41" t="s">
        <v>17</v>
      </c>
      <c r="N25" s="41" t="s">
        <v>123</v>
      </c>
      <c r="O25" s="41" t="s">
        <v>6</v>
      </c>
      <c r="P25" s="41" t="s">
        <v>6</v>
      </c>
      <c r="Q25" s="107" t="s">
        <v>250</v>
      </c>
    </row>
    <row r="26" spans="1:23" ht="16.25" customHeight="1">
      <c r="A26" s="49">
        <v>24</v>
      </c>
      <c r="B26" s="42" t="s">
        <v>3</v>
      </c>
      <c r="C26" s="41">
        <v>27</v>
      </c>
      <c r="D26" s="41">
        <v>12</v>
      </c>
      <c r="E26" s="48">
        <v>0.3298611111111111</v>
      </c>
      <c r="F26" s="100"/>
      <c r="G26" s="100"/>
      <c r="H26" s="100"/>
      <c r="I26" s="100"/>
      <c r="J26" s="41">
        <f t="shared" si="0"/>
        <v>27</v>
      </c>
      <c r="K26" s="41"/>
      <c r="L26" s="41" t="s">
        <v>4</v>
      </c>
      <c r="M26" s="41" t="s">
        <v>5</v>
      </c>
      <c r="N26" s="41" t="s">
        <v>123</v>
      </c>
      <c r="O26" s="41" t="s">
        <v>6</v>
      </c>
      <c r="P26" s="41" t="s">
        <v>6</v>
      </c>
      <c r="Q26" s="108"/>
    </row>
    <row r="27" spans="1:23" ht="16.25" customHeight="1">
      <c r="A27" s="49">
        <v>25</v>
      </c>
      <c r="B27" s="39" t="s">
        <v>150</v>
      </c>
      <c r="C27" s="38">
        <v>12</v>
      </c>
      <c r="D27" s="38">
        <v>13</v>
      </c>
      <c r="E27" s="73">
        <v>0.31944444444444448</v>
      </c>
      <c r="F27" s="105">
        <f>+C27+C28</f>
        <v>38</v>
      </c>
      <c r="G27" s="105" t="s">
        <v>247</v>
      </c>
      <c r="H27" s="105" t="s">
        <v>284</v>
      </c>
      <c r="I27" s="105" t="s">
        <v>283</v>
      </c>
      <c r="J27" s="38">
        <f>+C27-K27</f>
        <v>12</v>
      </c>
      <c r="K27" s="38"/>
      <c r="L27" s="40" t="s">
        <v>168</v>
      </c>
      <c r="M27" s="40" t="s">
        <v>169</v>
      </c>
      <c r="N27" s="38" t="s">
        <v>123</v>
      </c>
      <c r="O27" s="38"/>
      <c r="P27" s="38"/>
      <c r="Q27" s="88" t="s">
        <v>216</v>
      </c>
    </row>
    <row r="28" spans="1:23" ht="16.25" customHeight="1">
      <c r="A28" s="49">
        <v>26</v>
      </c>
      <c r="B28" s="39" t="s">
        <v>281</v>
      </c>
      <c r="C28" s="38">
        <v>26</v>
      </c>
      <c r="D28" s="38">
        <v>13</v>
      </c>
      <c r="E28" s="73">
        <v>0.33333333333333331</v>
      </c>
      <c r="F28" s="106"/>
      <c r="G28" s="106"/>
      <c r="H28" s="106"/>
      <c r="I28" s="106"/>
      <c r="J28" s="38">
        <f>+C28-K28</f>
        <v>26</v>
      </c>
      <c r="K28" s="38"/>
      <c r="L28" s="38" t="s">
        <v>276</v>
      </c>
      <c r="M28" s="60" t="s">
        <v>277</v>
      </c>
      <c r="N28" s="38" t="s">
        <v>123</v>
      </c>
      <c r="O28" s="38"/>
      <c r="P28" s="38"/>
      <c r="Q28" s="90"/>
    </row>
    <row r="29" spans="1:23" ht="16.25" customHeight="1">
      <c r="A29" s="49">
        <v>27</v>
      </c>
      <c r="B29" s="39" t="s">
        <v>151</v>
      </c>
      <c r="C29" s="38">
        <v>22</v>
      </c>
      <c r="D29" s="38">
        <v>14</v>
      </c>
      <c r="E29" s="73">
        <v>0.31944444444444442</v>
      </c>
      <c r="F29" s="96">
        <f>+C29+C30+C31</f>
        <v>43</v>
      </c>
      <c r="G29" s="96" t="s">
        <v>248</v>
      </c>
      <c r="H29" s="96" t="s">
        <v>249</v>
      </c>
      <c r="I29" s="96" t="s">
        <v>246</v>
      </c>
      <c r="J29" s="38">
        <f t="shared" si="0"/>
        <v>22</v>
      </c>
      <c r="K29" s="38"/>
      <c r="L29" s="38" t="s">
        <v>59</v>
      </c>
      <c r="M29" s="38" t="s">
        <v>60</v>
      </c>
      <c r="N29" s="38" t="s">
        <v>123</v>
      </c>
      <c r="O29" s="38" t="s">
        <v>6</v>
      </c>
      <c r="P29" s="38" t="s">
        <v>6</v>
      </c>
      <c r="Q29" s="88" t="s">
        <v>216</v>
      </c>
    </row>
    <row r="30" spans="1:23" ht="16.25" customHeight="1">
      <c r="A30" s="49">
        <v>28</v>
      </c>
      <c r="B30" s="39" t="s">
        <v>24</v>
      </c>
      <c r="C30" s="38">
        <v>11</v>
      </c>
      <c r="D30" s="38">
        <v>14</v>
      </c>
      <c r="E30" s="73">
        <v>0.3298611111111111</v>
      </c>
      <c r="F30" s="97"/>
      <c r="G30" s="97"/>
      <c r="H30" s="97"/>
      <c r="I30" s="97"/>
      <c r="J30" s="38">
        <f t="shared" si="0"/>
        <v>10</v>
      </c>
      <c r="K30" s="38">
        <v>1</v>
      </c>
      <c r="L30" s="38" t="s">
        <v>25</v>
      </c>
      <c r="M30" s="38" t="s">
        <v>26</v>
      </c>
      <c r="N30" s="38" t="s">
        <v>123</v>
      </c>
      <c r="O30" s="38" t="s">
        <v>6</v>
      </c>
      <c r="P30" s="38" t="s">
        <v>6</v>
      </c>
      <c r="Q30" s="89"/>
    </row>
    <row r="31" spans="1:23" ht="16.25" customHeight="1">
      <c r="A31" s="23">
        <v>29</v>
      </c>
      <c r="B31" s="39" t="s">
        <v>40</v>
      </c>
      <c r="C31" s="38">
        <v>10</v>
      </c>
      <c r="D31" s="38">
        <v>14</v>
      </c>
      <c r="E31" s="73">
        <v>0.35069444444444442</v>
      </c>
      <c r="F31" s="98"/>
      <c r="G31" s="98"/>
      <c r="H31" s="98"/>
      <c r="I31" s="98"/>
      <c r="J31" s="38">
        <f t="shared" si="0"/>
        <v>10</v>
      </c>
      <c r="K31" s="38"/>
      <c r="L31" s="38" t="s">
        <v>41</v>
      </c>
      <c r="M31" s="38" t="s">
        <v>42</v>
      </c>
      <c r="N31" s="38" t="s">
        <v>123</v>
      </c>
      <c r="O31" s="38" t="s">
        <v>6</v>
      </c>
      <c r="P31" s="38" t="s">
        <v>6</v>
      </c>
      <c r="Q31" s="90"/>
    </row>
    <row r="32" spans="1:23" ht="16.25" customHeight="1">
      <c r="A32" s="23">
        <v>30</v>
      </c>
      <c r="B32" s="25" t="s">
        <v>83</v>
      </c>
      <c r="C32" s="24">
        <v>22</v>
      </c>
      <c r="D32" s="24">
        <v>15</v>
      </c>
      <c r="E32" s="75">
        <v>0.31944444444444448</v>
      </c>
      <c r="F32" s="122">
        <f>+C34+C33+C32</f>
        <v>41</v>
      </c>
      <c r="G32" s="122" t="s">
        <v>192</v>
      </c>
      <c r="H32" s="122" t="s">
        <v>193</v>
      </c>
      <c r="I32" s="122" t="s">
        <v>238</v>
      </c>
      <c r="J32" s="24">
        <f>+C34-K32</f>
        <v>6</v>
      </c>
      <c r="K32" s="24"/>
      <c r="L32" s="24" t="s">
        <v>84</v>
      </c>
      <c r="M32" s="82" t="s">
        <v>289</v>
      </c>
      <c r="N32" s="24" t="s">
        <v>123</v>
      </c>
      <c r="O32" s="24" t="s">
        <v>6</v>
      </c>
      <c r="P32" s="24" t="s">
        <v>6</v>
      </c>
      <c r="Q32" s="93" t="s">
        <v>190</v>
      </c>
      <c r="W32" s="24" t="s">
        <v>6</v>
      </c>
    </row>
    <row r="33" spans="1:17" ht="16.25" customHeight="1">
      <c r="A33" s="23">
        <v>31</v>
      </c>
      <c r="B33" s="25" t="s">
        <v>118</v>
      </c>
      <c r="C33" s="24">
        <v>13</v>
      </c>
      <c r="D33" s="24">
        <v>15</v>
      </c>
      <c r="E33" s="75">
        <v>0.32291666666666669</v>
      </c>
      <c r="F33" s="123"/>
      <c r="G33" s="123"/>
      <c r="H33" s="123"/>
      <c r="I33" s="123"/>
      <c r="J33" s="24">
        <f>+C33-K33</f>
        <v>13</v>
      </c>
      <c r="K33" s="24"/>
      <c r="L33" s="24" t="s">
        <v>119</v>
      </c>
      <c r="M33" s="24" t="s">
        <v>120</v>
      </c>
      <c r="N33" s="24" t="s">
        <v>123</v>
      </c>
      <c r="O33" s="24" t="s">
        <v>6</v>
      </c>
      <c r="P33" s="24" t="s">
        <v>6</v>
      </c>
      <c r="Q33" s="94"/>
    </row>
    <row r="34" spans="1:17" ht="16.25" customHeight="1">
      <c r="A34" s="23">
        <v>32</v>
      </c>
      <c r="B34" s="25" t="s">
        <v>163</v>
      </c>
      <c r="C34" s="24">
        <v>6</v>
      </c>
      <c r="D34" s="24">
        <v>15</v>
      </c>
      <c r="E34" s="75">
        <v>0.3298611111111111</v>
      </c>
      <c r="F34" s="124"/>
      <c r="G34" s="124"/>
      <c r="H34" s="124"/>
      <c r="I34" s="124"/>
      <c r="J34" s="24">
        <f>+C32-K34</f>
        <v>22</v>
      </c>
      <c r="K34" s="24"/>
      <c r="L34" s="24" t="s">
        <v>164</v>
      </c>
      <c r="M34" s="24" t="s">
        <v>165</v>
      </c>
      <c r="N34" s="24" t="s">
        <v>123</v>
      </c>
      <c r="O34" s="24">
        <v>5</v>
      </c>
      <c r="P34" s="65"/>
      <c r="Q34" s="95"/>
    </row>
    <row r="35" spans="1:17" ht="16.25" customHeight="1">
      <c r="A35" s="23">
        <v>33</v>
      </c>
      <c r="B35" s="13" t="s">
        <v>43</v>
      </c>
      <c r="C35" s="23">
        <v>22</v>
      </c>
      <c r="D35" s="23">
        <v>16</v>
      </c>
      <c r="E35" s="70">
        <v>0.31944444444444442</v>
      </c>
      <c r="F35" s="103">
        <f>+C35+C36</f>
        <v>43</v>
      </c>
      <c r="G35" s="103" t="s">
        <v>255</v>
      </c>
      <c r="H35" s="103" t="s">
        <v>256</v>
      </c>
      <c r="I35" s="103" t="s">
        <v>254</v>
      </c>
      <c r="J35" s="23">
        <f t="shared" si="0"/>
        <v>22</v>
      </c>
      <c r="K35" s="23"/>
      <c r="L35" s="23" t="s">
        <v>287</v>
      </c>
      <c r="M35" s="59" t="s">
        <v>288</v>
      </c>
      <c r="N35" s="23" t="s">
        <v>123</v>
      </c>
      <c r="O35" s="23">
        <v>20</v>
      </c>
      <c r="P35" s="23" t="s">
        <v>6</v>
      </c>
      <c r="Q35" s="116" t="s">
        <v>239</v>
      </c>
    </row>
    <row r="36" spans="1:17" ht="16.25" customHeight="1">
      <c r="A36" s="23">
        <v>34</v>
      </c>
      <c r="B36" s="13" t="s">
        <v>125</v>
      </c>
      <c r="C36" s="23">
        <v>21</v>
      </c>
      <c r="D36" s="23">
        <v>16</v>
      </c>
      <c r="E36" s="70">
        <v>0.3298611111111111</v>
      </c>
      <c r="F36" s="104"/>
      <c r="G36" s="104"/>
      <c r="H36" s="104"/>
      <c r="I36" s="104"/>
      <c r="J36" s="23">
        <f t="shared" si="0"/>
        <v>19</v>
      </c>
      <c r="K36" s="23">
        <v>2</v>
      </c>
      <c r="L36" s="23" t="s">
        <v>38</v>
      </c>
      <c r="M36" s="23" t="s">
        <v>39</v>
      </c>
      <c r="N36" s="23" t="s">
        <v>123</v>
      </c>
      <c r="O36" s="23"/>
      <c r="P36" s="23" t="s">
        <v>6</v>
      </c>
      <c r="Q36" s="118"/>
    </row>
    <row r="37" spans="1:17" ht="16.25" customHeight="1">
      <c r="A37" s="23">
        <v>35</v>
      </c>
      <c r="B37" s="31" t="s">
        <v>12</v>
      </c>
      <c r="C37" s="30">
        <v>11</v>
      </c>
      <c r="D37" s="30">
        <v>17</v>
      </c>
      <c r="E37" s="67">
        <v>0.31944444444444442</v>
      </c>
      <c r="F37" s="112">
        <f>+C37+C38+C39</f>
        <v>43</v>
      </c>
      <c r="G37" s="112" t="s">
        <v>268</v>
      </c>
      <c r="H37" s="112" t="s">
        <v>271</v>
      </c>
      <c r="I37" s="112" t="s">
        <v>267</v>
      </c>
      <c r="J37" s="30">
        <f t="shared" si="0"/>
        <v>11</v>
      </c>
      <c r="K37" s="30"/>
      <c r="L37" s="30" t="s">
        <v>13</v>
      </c>
      <c r="M37" s="30" t="s">
        <v>14</v>
      </c>
      <c r="N37" s="30" t="s">
        <v>123</v>
      </c>
      <c r="O37" s="30" t="s">
        <v>6</v>
      </c>
      <c r="P37" s="30" t="s">
        <v>6</v>
      </c>
      <c r="Q37" s="84" t="s">
        <v>270</v>
      </c>
    </row>
    <row r="38" spans="1:17" ht="16.25" customHeight="1">
      <c r="A38" s="23">
        <v>36</v>
      </c>
      <c r="B38" s="31" t="s">
        <v>282</v>
      </c>
      <c r="C38" s="30">
        <v>14</v>
      </c>
      <c r="D38" s="30">
        <v>17</v>
      </c>
      <c r="E38" s="67">
        <v>0.33333333333333331</v>
      </c>
      <c r="F38" s="113"/>
      <c r="G38" s="113"/>
      <c r="H38" s="113"/>
      <c r="I38" s="113"/>
      <c r="J38" s="30">
        <f t="shared" si="0"/>
        <v>14</v>
      </c>
      <c r="K38" s="30"/>
      <c r="L38" s="30" t="s">
        <v>68</v>
      </c>
      <c r="M38" s="83" t="s">
        <v>290</v>
      </c>
      <c r="N38" s="30" t="s">
        <v>123</v>
      </c>
      <c r="O38" s="30" t="s">
        <v>6</v>
      </c>
      <c r="P38" s="30" t="s">
        <v>6</v>
      </c>
      <c r="Q38" s="115"/>
    </row>
    <row r="39" spans="1:17" ht="16.25" customHeight="1">
      <c r="A39" s="23">
        <v>37</v>
      </c>
      <c r="B39" s="31" t="s">
        <v>80</v>
      </c>
      <c r="C39" s="54">
        <v>18</v>
      </c>
      <c r="D39" s="30">
        <v>17</v>
      </c>
      <c r="E39" s="67">
        <v>0.34722222222222221</v>
      </c>
      <c r="F39" s="114"/>
      <c r="G39" s="114"/>
      <c r="H39" s="114"/>
      <c r="I39" s="114"/>
      <c r="J39" s="30">
        <f t="shared" si="0"/>
        <v>18</v>
      </c>
      <c r="K39" s="30"/>
      <c r="L39" s="30" t="s">
        <v>81</v>
      </c>
      <c r="M39" s="30" t="s">
        <v>82</v>
      </c>
      <c r="N39" s="30" t="s">
        <v>123</v>
      </c>
      <c r="O39" s="30" t="s">
        <v>6</v>
      </c>
      <c r="P39" s="30" t="s">
        <v>6</v>
      </c>
      <c r="Q39" s="85"/>
    </row>
    <row r="40" spans="1:17" ht="16.25" customHeight="1">
      <c r="A40" s="23">
        <v>38</v>
      </c>
      <c r="B40" s="25" t="s">
        <v>35</v>
      </c>
      <c r="C40" s="26">
        <v>10</v>
      </c>
      <c r="D40" s="24">
        <v>18</v>
      </c>
      <c r="E40" s="75">
        <v>0.31597222222222221</v>
      </c>
      <c r="F40" s="109">
        <f>+C40+C41+C42</f>
        <v>43</v>
      </c>
      <c r="G40" s="122" t="s">
        <v>194</v>
      </c>
      <c r="H40" s="122" t="s">
        <v>195</v>
      </c>
      <c r="I40" s="122" t="s">
        <v>196</v>
      </c>
      <c r="J40" s="24">
        <f t="shared" si="0"/>
        <v>10</v>
      </c>
      <c r="K40" s="24"/>
      <c r="L40" s="24" t="s">
        <v>36</v>
      </c>
      <c r="M40" s="24" t="s">
        <v>37</v>
      </c>
      <c r="N40" s="24" t="s">
        <v>123</v>
      </c>
      <c r="O40" s="24" t="s">
        <v>6</v>
      </c>
      <c r="P40" s="24" t="s">
        <v>6</v>
      </c>
      <c r="Q40" s="93" t="s">
        <v>190</v>
      </c>
    </row>
    <row r="41" spans="1:17" ht="16.25" customHeight="1">
      <c r="A41" s="23">
        <v>39</v>
      </c>
      <c r="B41" s="25" t="s">
        <v>72</v>
      </c>
      <c r="C41" s="24">
        <v>9</v>
      </c>
      <c r="D41" s="24">
        <v>18</v>
      </c>
      <c r="E41" s="75">
        <v>0.31944444444444442</v>
      </c>
      <c r="F41" s="110"/>
      <c r="G41" s="123"/>
      <c r="H41" s="123"/>
      <c r="I41" s="123"/>
      <c r="J41" s="24">
        <f t="shared" si="0"/>
        <v>9</v>
      </c>
      <c r="K41" s="24"/>
      <c r="L41" s="24" t="s">
        <v>73</v>
      </c>
      <c r="M41" s="24" t="s">
        <v>74</v>
      </c>
      <c r="N41" s="24" t="s">
        <v>123</v>
      </c>
      <c r="O41" s="24" t="s">
        <v>6</v>
      </c>
      <c r="P41" s="24" t="s">
        <v>6</v>
      </c>
      <c r="Q41" s="94"/>
    </row>
    <row r="42" spans="1:17" ht="16.25" customHeight="1">
      <c r="A42" s="23">
        <v>40</v>
      </c>
      <c r="B42" s="27" t="s">
        <v>46</v>
      </c>
      <c r="C42" s="28">
        <v>24</v>
      </c>
      <c r="D42" s="29">
        <v>18</v>
      </c>
      <c r="E42" s="76">
        <v>0.34722222222222221</v>
      </c>
      <c r="F42" s="110"/>
      <c r="G42" s="124"/>
      <c r="H42" s="124"/>
      <c r="I42" s="124"/>
      <c r="J42" s="29">
        <f t="shared" si="0"/>
        <v>24</v>
      </c>
      <c r="K42" s="29"/>
      <c r="L42" s="29" t="s">
        <v>47</v>
      </c>
      <c r="M42" s="29" t="s">
        <v>48</v>
      </c>
      <c r="N42" s="29" t="s">
        <v>123</v>
      </c>
      <c r="O42" s="29" t="s">
        <v>6</v>
      </c>
      <c r="P42" s="29" t="s">
        <v>6</v>
      </c>
      <c r="Q42" s="95"/>
    </row>
    <row r="43" spans="1:17" s="9" customFormat="1" ht="16.25" customHeight="1">
      <c r="A43" s="23">
        <v>41</v>
      </c>
      <c r="B43" s="31" t="s">
        <v>152</v>
      </c>
      <c r="C43" s="30">
        <v>40</v>
      </c>
      <c r="D43" s="30">
        <v>19</v>
      </c>
      <c r="E43" s="67">
        <v>0.34027777777777773</v>
      </c>
      <c r="F43" s="30">
        <v>40</v>
      </c>
      <c r="G43" s="30" t="s">
        <v>205</v>
      </c>
      <c r="H43" s="30" t="s">
        <v>206</v>
      </c>
      <c r="I43" s="30" t="s">
        <v>204</v>
      </c>
      <c r="J43" s="30">
        <f t="shared" si="0"/>
        <v>40</v>
      </c>
      <c r="K43" s="30"/>
      <c r="L43" s="30" t="s">
        <v>87</v>
      </c>
      <c r="M43" s="30" t="s">
        <v>88</v>
      </c>
      <c r="N43" s="30" t="s">
        <v>123</v>
      </c>
      <c r="O43" s="30"/>
      <c r="P43" s="30"/>
      <c r="Q43" s="58" t="s">
        <v>269</v>
      </c>
    </row>
    <row r="44" spans="1:17" s="9" customFormat="1" ht="16.25" customHeight="1">
      <c r="A44" s="23">
        <v>42</v>
      </c>
      <c r="B44" s="13" t="s">
        <v>170</v>
      </c>
      <c r="C44" s="23">
        <v>14</v>
      </c>
      <c r="D44" s="23">
        <v>20</v>
      </c>
      <c r="E44" s="70">
        <v>0.3263888888888889</v>
      </c>
      <c r="F44" s="147">
        <f>+C44+C45+C46</f>
        <v>40</v>
      </c>
      <c r="G44" s="103" t="s">
        <v>258</v>
      </c>
      <c r="H44" s="103" t="s">
        <v>259</v>
      </c>
      <c r="I44" s="103" t="s">
        <v>257</v>
      </c>
      <c r="J44" s="23">
        <f t="shared" ref="J44" si="1">+C44-K44</f>
        <v>14</v>
      </c>
      <c r="K44" s="23"/>
      <c r="L44" s="23" t="s">
        <v>171</v>
      </c>
      <c r="M44" s="23" t="s">
        <v>172</v>
      </c>
      <c r="N44" s="23" t="s">
        <v>123</v>
      </c>
      <c r="O44" s="23"/>
      <c r="P44" s="23"/>
      <c r="Q44" s="116" t="s">
        <v>220</v>
      </c>
    </row>
    <row r="45" spans="1:17" s="9" customFormat="1" ht="16.25" customHeight="1">
      <c r="A45" s="23">
        <v>43</v>
      </c>
      <c r="B45" s="13" t="s">
        <v>153</v>
      </c>
      <c r="C45" s="23">
        <v>7</v>
      </c>
      <c r="D45" s="23">
        <v>20</v>
      </c>
      <c r="E45" s="70">
        <v>0.33333333333333331</v>
      </c>
      <c r="F45" s="147"/>
      <c r="G45" s="121"/>
      <c r="H45" s="121"/>
      <c r="I45" s="121"/>
      <c r="J45" s="23">
        <f t="shared" ref="J45:J46" si="2">+C45-K45</f>
        <v>7</v>
      </c>
      <c r="K45" s="23"/>
      <c r="L45" s="23" t="s">
        <v>160</v>
      </c>
      <c r="M45" s="23" t="s">
        <v>161</v>
      </c>
      <c r="N45" s="23" t="s">
        <v>123</v>
      </c>
      <c r="O45" s="23">
        <v>5</v>
      </c>
      <c r="P45" s="23"/>
      <c r="Q45" s="117"/>
    </row>
    <row r="46" spans="1:17" s="9" customFormat="1" ht="16.25" customHeight="1">
      <c r="A46" s="23">
        <v>44</v>
      </c>
      <c r="B46" s="13" t="s">
        <v>162</v>
      </c>
      <c r="C46" s="23">
        <v>19</v>
      </c>
      <c r="D46" s="23">
        <v>20</v>
      </c>
      <c r="E46" s="70">
        <v>0.33680555555555558</v>
      </c>
      <c r="F46" s="147"/>
      <c r="G46" s="104"/>
      <c r="H46" s="104"/>
      <c r="I46" s="104"/>
      <c r="J46" s="23">
        <f t="shared" si="2"/>
        <v>19</v>
      </c>
      <c r="K46" s="23"/>
      <c r="L46" s="23" t="s">
        <v>78</v>
      </c>
      <c r="M46" s="23" t="s">
        <v>79</v>
      </c>
      <c r="N46" s="23" t="s">
        <v>123</v>
      </c>
      <c r="O46" s="23"/>
      <c r="P46" s="23"/>
      <c r="Q46" s="118"/>
    </row>
    <row r="47" spans="1:17" s="9" customFormat="1" ht="16.25" customHeight="1">
      <c r="A47" s="23">
        <v>45</v>
      </c>
      <c r="B47" s="42" t="s">
        <v>154</v>
      </c>
      <c r="C47" s="41">
        <v>11</v>
      </c>
      <c r="D47" s="129">
        <v>21</v>
      </c>
      <c r="E47" s="48">
        <v>0.31944444444444442</v>
      </c>
      <c r="F47" s="119">
        <f>+C49+C47+C48</f>
        <v>40</v>
      </c>
      <c r="G47" s="129" t="s">
        <v>240</v>
      </c>
      <c r="H47" s="129" t="s">
        <v>241</v>
      </c>
      <c r="I47" s="99" t="s">
        <v>242</v>
      </c>
      <c r="J47" s="41">
        <f>+C47-K47</f>
        <v>11</v>
      </c>
      <c r="K47" s="41"/>
      <c r="L47" s="41" t="s">
        <v>176</v>
      </c>
      <c r="M47" s="41" t="s">
        <v>177</v>
      </c>
      <c r="N47" s="41" t="s">
        <v>123</v>
      </c>
      <c r="O47" s="41"/>
      <c r="P47" s="41"/>
      <c r="Q47" s="107" t="s">
        <v>221</v>
      </c>
    </row>
    <row r="48" spans="1:17" s="9" customFormat="1" ht="16.25" customHeight="1">
      <c r="A48" s="23">
        <v>46</v>
      </c>
      <c r="B48" s="42" t="s">
        <v>155</v>
      </c>
      <c r="C48" s="41">
        <v>9</v>
      </c>
      <c r="D48" s="129"/>
      <c r="E48" s="48">
        <v>0.32291666666666669</v>
      </c>
      <c r="F48" s="119"/>
      <c r="G48" s="129"/>
      <c r="H48" s="129"/>
      <c r="I48" s="130"/>
      <c r="J48" s="41">
        <f>+C48-K48</f>
        <v>9</v>
      </c>
      <c r="K48" s="41"/>
      <c r="L48" s="41" t="s">
        <v>174</v>
      </c>
      <c r="M48" s="41" t="s">
        <v>175</v>
      </c>
      <c r="N48" s="41" t="s">
        <v>123</v>
      </c>
      <c r="O48" s="41"/>
      <c r="P48" s="41"/>
      <c r="Q48" s="120"/>
    </row>
    <row r="49" spans="1:17" s="9" customFormat="1" ht="16.25" customHeight="1">
      <c r="A49" s="23">
        <v>47</v>
      </c>
      <c r="B49" s="42" t="s">
        <v>252</v>
      </c>
      <c r="C49" s="41">
        <v>20</v>
      </c>
      <c r="D49" s="129"/>
      <c r="E49" s="48">
        <v>0.33333333333333331</v>
      </c>
      <c r="F49" s="119"/>
      <c r="G49" s="129"/>
      <c r="H49" s="129"/>
      <c r="I49" s="100"/>
      <c r="J49" s="41">
        <f t="shared" ref="J49:J50" si="3">+C49-K49</f>
        <v>20</v>
      </c>
      <c r="K49" s="41"/>
      <c r="L49" s="41" t="s">
        <v>77</v>
      </c>
      <c r="M49" s="41" t="s">
        <v>173</v>
      </c>
      <c r="N49" s="41" t="s">
        <v>123</v>
      </c>
      <c r="O49" s="41"/>
      <c r="P49" s="41"/>
      <c r="Q49" s="108"/>
    </row>
    <row r="50" spans="1:17" s="9" customFormat="1" ht="16.25" customHeight="1">
      <c r="A50" s="43">
        <v>48</v>
      </c>
      <c r="B50" s="13" t="s">
        <v>253</v>
      </c>
      <c r="C50" s="43">
        <v>40</v>
      </c>
      <c r="D50" s="43">
        <v>22</v>
      </c>
      <c r="E50" s="70">
        <v>0.33333333333333331</v>
      </c>
      <c r="F50" s="44">
        <v>40</v>
      </c>
      <c r="G50" s="45" t="s">
        <v>262</v>
      </c>
      <c r="H50" s="45" t="s">
        <v>260</v>
      </c>
      <c r="I50" s="45" t="s">
        <v>261</v>
      </c>
      <c r="J50" s="43">
        <f t="shared" si="3"/>
        <v>40</v>
      </c>
      <c r="K50" s="43"/>
      <c r="L50" s="43"/>
      <c r="M50" s="43"/>
      <c r="N50" s="43"/>
      <c r="O50" s="43"/>
      <c r="P50" s="43"/>
      <c r="Q50" s="55" t="s">
        <v>251</v>
      </c>
    </row>
    <row r="51" spans="1:17" s="9" customFormat="1" ht="16.25" customHeight="1">
      <c r="A51" s="23">
        <v>49</v>
      </c>
      <c r="B51" s="50" t="s">
        <v>178</v>
      </c>
      <c r="C51" s="51">
        <v>22</v>
      </c>
      <c r="D51" s="51">
        <v>23</v>
      </c>
      <c r="E51" s="77">
        <v>0.3125</v>
      </c>
      <c r="F51" s="131">
        <f>+C52+C51</f>
        <v>31</v>
      </c>
      <c r="G51" s="133" t="s">
        <v>265</v>
      </c>
      <c r="H51" s="133" t="s">
        <v>266</v>
      </c>
      <c r="I51" s="133" t="s">
        <v>264</v>
      </c>
      <c r="J51" s="51">
        <f t="shared" ref="J51" si="4">+C51-K51</f>
        <v>22</v>
      </c>
      <c r="K51" s="51"/>
      <c r="L51" s="52" t="s">
        <v>285</v>
      </c>
      <c r="M51" s="81" t="s">
        <v>286</v>
      </c>
      <c r="N51" s="51" t="s">
        <v>123</v>
      </c>
      <c r="O51" s="51"/>
      <c r="P51" s="51"/>
      <c r="Q51" s="135" t="s">
        <v>263</v>
      </c>
    </row>
    <row r="52" spans="1:17" ht="16.25" customHeight="1">
      <c r="A52" s="23">
        <v>50</v>
      </c>
      <c r="B52" s="50" t="s">
        <v>56</v>
      </c>
      <c r="C52" s="51">
        <v>9</v>
      </c>
      <c r="D52" s="51">
        <v>23</v>
      </c>
      <c r="E52" s="77">
        <v>0.34027777777777773</v>
      </c>
      <c r="F52" s="132"/>
      <c r="G52" s="134"/>
      <c r="H52" s="134"/>
      <c r="I52" s="134"/>
      <c r="J52" s="51">
        <f>+C52-K52</f>
        <v>9</v>
      </c>
      <c r="K52" s="51"/>
      <c r="L52" s="51" t="s">
        <v>57</v>
      </c>
      <c r="M52" s="51" t="s">
        <v>58</v>
      </c>
      <c r="N52" s="51" t="s">
        <v>123</v>
      </c>
      <c r="O52" s="51" t="s">
        <v>6</v>
      </c>
      <c r="P52" s="51" t="s">
        <v>6</v>
      </c>
      <c r="Q52" s="136"/>
    </row>
    <row r="53" spans="1:17" ht="16.25" customHeight="1">
      <c r="A53" s="49">
        <v>51</v>
      </c>
      <c r="B53" s="50" t="s">
        <v>272</v>
      </c>
      <c r="C53" s="52">
        <v>17</v>
      </c>
      <c r="D53" s="52">
        <v>23</v>
      </c>
      <c r="E53" s="77"/>
      <c r="F53" s="62">
        <v>17</v>
      </c>
      <c r="G53" s="53"/>
      <c r="H53" s="53"/>
      <c r="I53" s="53"/>
      <c r="J53" s="52">
        <f>+C53-K53</f>
        <v>17</v>
      </c>
      <c r="K53" s="52"/>
      <c r="L53" s="52"/>
      <c r="M53" s="52"/>
      <c r="N53" s="61" t="s">
        <v>124</v>
      </c>
      <c r="O53" s="52">
        <v>3</v>
      </c>
      <c r="P53" s="52"/>
      <c r="Q53" s="53"/>
    </row>
    <row r="54" spans="1:17" s="21" customFormat="1" ht="16.25" customHeight="1">
      <c r="A54" s="125" t="s">
        <v>179</v>
      </c>
      <c r="B54" s="126"/>
      <c r="C54" s="16">
        <f>SUM(C3:C53)</f>
        <v>914</v>
      </c>
      <c r="D54" s="17"/>
      <c r="E54" s="78"/>
      <c r="F54" s="16">
        <f>SUM(F3:F53)</f>
        <v>914</v>
      </c>
      <c r="G54" s="20"/>
      <c r="H54" s="20"/>
      <c r="I54" s="20"/>
      <c r="J54" s="16"/>
      <c r="K54" s="16"/>
      <c r="L54" s="16"/>
      <c r="M54" s="16"/>
      <c r="N54" s="16"/>
      <c r="O54" s="16"/>
      <c r="P54" s="16"/>
      <c r="Q54" s="19"/>
    </row>
    <row r="55" spans="1:17" ht="33" customHeight="1">
      <c r="A55" s="6" t="s">
        <v>0</v>
      </c>
      <c r="B55" s="6" t="s">
        <v>133</v>
      </c>
      <c r="C55" s="6" t="s">
        <v>135</v>
      </c>
      <c r="D55" s="6" t="s">
        <v>136</v>
      </c>
      <c r="E55" s="66" t="s">
        <v>137</v>
      </c>
      <c r="F55" s="6" t="s">
        <v>138</v>
      </c>
      <c r="G55" s="6" t="s">
        <v>139</v>
      </c>
      <c r="H55" s="6" t="s">
        <v>140</v>
      </c>
      <c r="I55" s="6" t="s">
        <v>141</v>
      </c>
      <c r="J55" s="6" t="s">
        <v>121</v>
      </c>
      <c r="K55" s="6" t="s">
        <v>122</v>
      </c>
      <c r="L55" s="6" t="s">
        <v>134</v>
      </c>
      <c r="M55" s="6" t="s">
        <v>142</v>
      </c>
      <c r="N55" s="6" t="s">
        <v>279</v>
      </c>
      <c r="O55" s="6" t="s">
        <v>143</v>
      </c>
      <c r="P55" s="6" t="s">
        <v>2</v>
      </c>
      <c r="Q55" s="7" t="s">
        <v>1</v>
      </c>
    </row>
    <row r="56" spans="1:17" ht="15" customHeight="1">
      <c r="A56" s="11">
        <v>1</v>
      </c>
      <c r="B56" s="13" t="s">
        <v>280</v>
      </c>
      <c r="C56" s="15">
        <v>3</v>
      </c>
      <c r="D56" s="11">
        <v>24</v>
      </c>
      <c r="E56" s="70"/>
      <c r="F56" s="127">
        <f>+C56+C57+C58+C59</f>
        <v>42</v>
      </c>
      <c r="G56" s="127"/>
      <c r="H56" s="127"/>
      <c r="I56" s="127"/>
      <c r="J56" s="11">
        <f>+C56-K56</f>
        <v>2</v>
      </c>
      <c r="K56" s="11">
        <v>1</v>
      </c>
      <c r="L56" s="11" t="s">
        <v>64</v>
      </c>
      <c r="M56" s="11" t="s">
        <v>65</v>
      </c>
      <c r="N56" s="22" t="s">
        <v>124</v>
      </c>
      <c r="O56" s="11">
        <v>2</v>
      </c>
      <c r="P56" s="11">
        <v>2</v>
      </c>
      <c r="Q56" s="10"/>
    </row>
    <row r="57" spans="1:17" ht="15" customHeight="1">
      <c r="A57" s="11">
        <v>2</v>
      </c>
      <c r="B57" s="12" t="s">
        <v>29</v>
      </c>
      <c r="C57" s="14">
        <v>5</v>
      </c>
      <c r="D57" s="49">
        <v>24</v>
      </c>
      <c r="E57" s="79"/>
      <c r="F57" s="127"/>
      <c r="G57" s="127"/>
      <c r="H57" s="127"/>
      <c r="I57" s="127"/>
      <c r="J57" s="4">
        <f t="shared" ref="J57:J67" si="5">+C57-K57</f>
        <v>5</v>
      </c>
      <c r="K57" s="4"/>
      <c r="L57" s="4" t="s">
        <v>30</v>
      </c>
      <c r="M57" s="4" t="s">
        <v>31</v>
      </c>
      <c r="N57" s="22" t="s">
        <v>124</v>
      </c>
      <c r="O57" s="4" t="s">
        <v>6</v>
      </c>
      <c r="P57" s="4" t="s">
        <v>6</v>
      </c>
      <c r="Q57" s="3"/>
    </row>
    <row r="58" spans="1:17" ht="15" customHeight="1">
      <c r="A58" s="11">
        <v>3</v>
      </c>
      <c r="B58" s="12" t="s">
        <v>61</v>
      </c>
      <c r="C58" s="14">
        <v>28</v>
      </c>
      <c r="D58" s="49">
        <v>24</v>
      </c>
      <c r="E58" s="79"/>
      <c r="F58" s="127"/>
      <c r="G58" s="127"/>
      <c r="H58" s="127"/>
      <c r="I58" s="127"/>
      <c r="J58" s="4">
        <f t="shared" si="5"/>
        <v>28</v>
      </c>
      <c r="K58" s="4"/>
      <c r="L58" s="4" t="s">
        <v>62</v>
      </c>
      <c r="M58" s="4" t="s">
        <v>63</v>
      </c>
      <c r="N58" s="22" t="s">
        <v>124</v>
      </c>
      <c r="O58" s="4" t="s">
        <v>6</v>
      </c>
      <c r="P58" s="4" t="s">
        <v>6</v>
      </c>
      <c r="Q58" s="3"/>
    </row>
    <row r="59" spans="1:17" ht="15" customHeight="1">
      <c r="A59" s="11">
        <v>4</v>
      </c>
      <c r="B59" s="12" t="s">
        <v>32</v>
      </c>
      <c r="C59" s="14">
        <v>6</v>
      </c>
      <c r="D59" s="49">
        <v>24</v>
      </c>
      <c r="E59" s="79"/>
      <c r="F59" s="127"/>
      <c r="G59" s="127"/>
      <c r="H59" s="127"/>
      <c r="I59" s="127"/>
      <c r="J59" s="4">
        <f t="shared" si="5"/>
        <v>6</v>
      </c>
      <c r="K59" s="4"/>
      <c r="L59" s="4" t="s">
        <v>33</v>
      </c>
      <c r="M59" s="4" t="s">
        <v>34</v>
      </c>
      <c r="N59" s="22" t="s">
        <v>124</v>
      </c>
      <c r="O59" s="4" t="s">
        <v>6</v>
      </c>
      <c r="P59" s="4" t="s">
        <v>6</v>
      </c>
      <c r="Q59" s="3"/>
    </row>
    <row r="60" spans="1:17" ht="15" customHeight="1">
      <c r="A60" s="11">
        <v>5</v>
      </c>
      <c r="B60" s="64" t="s">
        <v>127</v>
      </c>
      <c r="C60" s="14">
        <v>5</v>
      </c>
      <c r="D60" s="8">
        <v>25</v>
      </c>
      <c r="E60" s="79"/>
      <c r="F60" s="128">
        <f>+C60+C61+C62</f>
        <v>44</v>
      </c>
      <c r="G60" s="128"/>
      <c r="H60" s="128"/>
      <c r="I60" s="128"/>
      <c r="J60" s="4">
        <f t="shared" si="5"/>
        <v>5</v>
      </c>
      <c r="K60" s="4"/>
      <c r="L60" s="4" t="s">
        <v>54</v>
      </c>
      <c r="M60" s="4" t="s">
        <v>55</v>
      </c>
      <c r="N60" s="22" t="s">
        <v>124</v>
      </c>
      <c r="O60" s="4" t="s">
        <v>6</v>
      </c>
      <c r="P60" s="4" t="s">
        <v>6</v>
      </c>
      <c r="Q60" s="3"/>
    </row>
    <row r="61" spans="1:17" ht="15" customHeight="1">
      <c r="A61" s="11">
        <v>6</v>
      </c>
      <c r="B61" s="12" t="s">
        <v>116</v>
      </c>
      <c r="C61" s="14">
        <v>21</v>
      </c>
      <c r="D61" s="8">
        <v>25</v>
      </c>
      <c r="E61" s="79"/>
      <c r="F61" s="128"/>
      <c r="G61" s="128"/>
      <c r="H61" s="128"/>
      <c r="I61" s="128"/>
      <c r="J61" s="4">
        <f t="shared" si="5"/>
        <v>21</v>
      </c>
      <c r="K61" s="4"/>
      <c r="L61" s="4" t="s">
        <v>131</v>
      </c>
      <c r="M61" s="4" t="s">
        <v>117</v>
      </c>
      <c r="N61" s="22" t="s">
        <v>124</v>
      </c>
      <c r="O61" s="4" t="s">
        <v>6</v>
      </c>
      <c r="P61" s="4" t="s">
        <v>6</v>
      </c>
      <c r="Q61" s="3"/>
    </row>
    <row r="62" spans="1:17" ht="15" customHeight="1">
      <c r="A62" s="11">
        <v>7</v>
      </c>
      <c r="B62" s="12" t="s">
        <v>130</v>
      </c>
      <c r="C62" s="14">
        <v>18</v>
      </c>
      <c r="D62" s="8">
        <v>25</v>
      </c>
      <c r="E62" s="79"/>
      <c r="F62" s="128"/>
      <c r="G62" s="128"/>
      <c r="H62" s="128"/>
      <c r="I62" s="128"/>
      <c r="J62" s="4">
        <f t="shared" si="5"/>
        <v>18</v>
      </c>
      <c r="K62" s="4"/>
      <c r="L62" s="4" t="s">
        <v>102</v>
      </c>
      <c r="M62" s="4" t="s">
        <v>103</v>
      </c>
      <c r="N62" s="22" t="s">
        <v>124</v>
      </c>
      <c r="O62" s="4" t="s">
        <v>6</v>
      </c>
      <c r="P62" s="4" t="s">
        <v>6</v>
      </c>
      <c r="Q62" s="3"/>
    </row>
    <row r="63" spans="1:17" ht="15" customHeight="1">
      <c r="A63" s="11">
        <v>8</v>
      </c>
      <c r="B63" s="12" t="s">
        <v>126</v>
      </c>
      <c r="C63" s="14">
        <v>5</v>
      </c>
      <c r="D63" s="8">
        <v>26</v>
      </c>
      <c r="E63" s="79"/>
      <c r="F63" s="128">
        <f>+C63+C64+C65+C66+C67</f>
        <v>38</v>
      </c>
      <c r="G63" s="128"/>
      <c r="H63" s="128"/>
      <c r="I63" s="128"/>
      <c r="J63" s="4">
        <f>+C63-K63</f>
        <v>5</v>
      </c>
      <c r="K63" s="4"/>
      <c r="L63" s="4" t="s">
        <v>49</v>
      </c>
      <c r="M63" s="4" t="s">
        <v>50</v>
      </c>
      <c r="N63" s="22" t="s">
        <v>124</v>
      </c>
      <c r="O63" s="4">
        <v>1</v>
      </c>
      <c r="P63" s="4" t="s">
        <v>6</v>
      </c>
      <c r="Q63" s="3"/>
    </row>
    <row r="64" spans="1:17" ht="15" customHeight="1">
      <c r="A64" s="11">
        <v>9</v>
      </c>
      <c r="B64" s="12" t="s">
        <v>104</v>
      </c>
      <c r="C64" s="14">
        <v>5</v>
      </c>
      <c r="D64" s="8">
        <v>26</v>
      </c>
      <c r="E64" s="79"/>
      <c r="F64" s="128"/>
      <c r="G64" s="128"/>
      <c r="H64" s="128"/>
      <c r="I64" s="128"/>
      <c r="J64" s="4">
        <f t="shared" si="5"/>
        <v>5</v>
      </c>
      <c r="K64" s="4"/>
      <c r="L64" s="4" t="s">
        <v>105</v>
      </c>
      <c r="M64" s="4" t="s">
        <v>106</v>
      </c>
      <c r="N64" s="22" t="s">
        <v>124</v>
      </c>
      <c r="O64" s="4" t="s">
        <v>6</v>
      </c>
      <c r="P64" s="4" t="s">
        <v>6</v>
      </c>
      <c r="Q64" s="3"/>
    </row>
    <row r="65" spans="1:17" ht="15" customHeight="1">
      <c r="A65" s="11">
        <v>10</v>
      </c>
      <c r="B65" s="12" t="s">
        <v>89</v>
      </c>
      <c r="C65" s="14">
        <v>10</v>
      </c>
      <c r="D65" s="8">
        <v>26</v>
      </c>
      <c r="E65" s="79"/>
      <c r="F65" s="128"/>
      <c r="G65" s="128"/>
      <c r="H65" s="128"/>
      <c r="I65" s="128"/>
      <c r="J65" s="4">
        <f t="shared" si="5"/>
        <v>10</v>
      </c>
      <c r="K65" s="4"/>
      <c r="L65" s="4" t="s">
        <v>90</v>
      </c>
      <c r="M65" s="4" t="s">
        <v>91</v>
      </c>
      <c r="N65" s="22" t="s">
        <v>124</v>
      </c>
      <c r="O65" s="4" t="s">
        <v>6</v>
      </c>
      <c r="P65" s="4" t="s">
        <v>6</v>
      </c>
      <c r="Q65" s="3"/>
    </row>
    <row r="66" spans="1:17" ht="15" customHeight="1">
      <c r="A66" s="11">
        <v>11</v>
      </c>
      <c r="B66" s="12" t="s">
        <v>156</v>
      </c>
      <c r="C66" s="14">
        <v>9</v>
      </c>
      <c r="D66" s="8">
        <v>26</v>
      </c>
      <c r="E66" s="79"/>
      <c r="F66" s="128"/>
      <c r="G66" s="128"/>
      <c r="H66" s="128"/>
      <c r="I66" s="128"/>
      <c r="J66" s="4">
        <f t="shared" si="5"/>
        <v>9</v>
      </c>
      <c r="K66" s="4"/>
      <c r="L66" s="4" t="s">
        <v>157</v>
      </c>
      <c r="M66" s="4" t="s">
        <v>158</v>
      </c>
      <c r="N66" s="22" t="s">
        <v>124</v>
      </c>
      <c r="O66" s="4" t="s">
        <v>6</v>
      </c>
      <c r="P66" s="4" t="s">
        <v>6</v>
      </c>
      <c r="Q66" s="3"/>
    </row>
    <row r="67" spans="1:17" ht="15" customHeight="1">
      <c r="A67" s="11">
        <v>12</v>
      </c>
      <c r="B67" s="12" t="s">
        <v>159</v>
      </c>
      <c r="C67" s="14">
        <v>9</v>
      </c>
      <c r="D67" s="8">
        <v>26</v>
      </c>
      <c r="E67" s="79"/>
      <c r="F67" s="128"/>
      <c r="G67" s="128"/>
      <c r="H67" s="128"/>
      <c r="I67" s="128"/>
      <c r="J67" s="4">
        <f t="shared" si="5"/>
        <v>9</v>
      </c>
      <c r="K67" s="4"/>
      <c r="L67" s="4" t="s">
        <v>166</v>
      </c>
      <c r="M67" s="4" t="s">
        <v>167</v>
      </c>
      <c r="N67" s="22" t="s">
        <v>124</v>
      </c>
      <c r="O67" s="4" t="s">
        <v>6</v>
      </c>
      <c r="P67" s="4" t="s">
        <v>6</v>
      </c>
      <c r="Q67" s="3"/>
    </row>
    <row r="68" spans="1:17" ht="15" customHeight="1">
      <c r="A68" s="125" t="s">
        <v>179</v>
      </c>
      <c r="B68" s="126"/>
      <c r="C68" s="16">
        <f>SUM(C56:C67)</f>
        <v>124</v>
      </c>
      <c r="D68" s="17"/>
      <c r="E68" s="78"/>
      <c r="F68" s="16">
        <f>SUM(F56:F67)</f>
        <v>124</v>
      </c>
      <c r="G68" s="18"/>
      <c r="H68" s="18"/>
      <c r="I68" s="18"/>
      <c r="J68" s="16"/>
      <c r="K68" s="16"/>
      <c r="L68" s="16"/>
      <c r="M68" s="16"/>
      <c r="N68" s="16"/>
      <c r="O68" s="16"/>
      <c r="P68" s="16"/>
      <c r="Q68" s="19"/>
    </row>
    <row r="69" spans="1:17" ht="15" customHeight="1">
      <c r="A69" s="125" t="s">
        <v>180</v>
      </c>
      <c r="B69" s="126"/>
      <c r="C69" s="16">
        <f>+C54+C68</f>
        <v>1038</v>
      </c>
      <c r="D69" s="17"/>
      <c r="E69" s="78"/>
      <c r="F69" s="16">
        <f>+F54+F68</f>
        <v>1038</v>
      </c>
      <c r="G69" s="17"/>
      <c r="H69" s="17"/>
      <c r="I69" s="17"/>
      <c r="J69" s="16">
        <f>SUM(J3:J67)</f>
        <v>1024</v>
      </c>
      <c r="K69" s="16">
        <f>SUM(K3:K67)</f>
        <v>14</v>
      </c>
      <c r="L69" s="16"/>
      <c r="M69" s="16"/>
      <c r="N69" s="16"/>
      <c r="O69" s="16">
        <f>SUM(O3:O65)</f>
        <v>36</v>
      </c>
      <c r="P69" s="16">
        <f>SUM(P3:P65)</f>
        <v>2</v>
      </c>
      <c r="Q69" s="19"/>
    </row>
    <row r="70" spans="1:17" ht="17">
      <c r="A70" s="143" t="s">
        <v>181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</row>
    <row r="71" spans="1:17" ht="48" customHeight="1">
      <c r="A71" s="140" t="s">
        <v>187</v>
      </c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2"/>
    </row>
    <row r="72" spans="1:17" ht="17">
      <c r="A72" s="140" t="s">
        <v>273</v>
      </c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2"/>
    </row>
    <row r="73" spans="1:17" ht="17">
      <c r="A73" s="140" t="s">
        <v>182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2"/>
    </row>
    <row r="74" spans="1:17" ht="17">
      <c r="A74" s="137" t="s">
        <v>183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9"/>
    </row>
    <row r="75" spans="1:17" ht="17">
      <c r="A75" s="137" t="s">
        <v>184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9"/>
    </row>
    <row r="76" spans="1:17" ht="17">
      <c r="A76" s="137" t="s">
        <v>185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</row>
    <row r="77" spans="1:17" ht="17">
      <c r="A77" s="140" t="s">
        <v>186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2"/>
    </row>
  </sheetData>
  <mergeCells count="120">
    <mergeCell ref="G35:G36"/>
    <mergeCell ref="H35:H36"/>
    <mergeCell ref="I35:I36"/>
    <mergeCell ref="F7:F8"/>
    <mergeCell ref="F9:F10"/>
    <mergeCell ref="F12:F13"/>
    <mergeCell ref="F14:F15"/>
    <mergeCell ref="F16:F18"/>
    <mergeCell ref="F35:F36"/>
    <mergeCell ref="F19:F21"/>
    <mergeCell ref="F22:F24"/>
    <mergeCell ref="F25:F26"/>
    <mergeCell ref="F27:F28"/>
    <mergeCell ref="F29:F31"/>
    <mergeCell ref="F32:F34"/>
    <mergeCell ref="A1:Q1"/>
    <mergeCell ref="F3:F4"/>
    <mergeCell ref="F5:F6"/>
    <mergeCell ref="F44:F46"/>
    <mergeCell ref="G32:G34"/>
    <mergeCell ref="H32:H34"/>
    <mergeCell ref="I32:I34"/>
    <mergeCell ref="G5:G6"/>
    <mergeCell ref="H5:H6"/>
    <mergeCell ref="I5:I6"/>
    <mergeCell ref="G3:G4"/>
    <mergeCell ref="H3:H4"/>
    <mergeCell ref="I3:I4"/>
    <mergeCell ref="G7:G8"/>
    <mergeCell ref="H7:H8"/>
    <mergeCell ref="I7:I8"/>
    <mergeCell ref="G12:G13"/>
    <mergeCell ref="H12:H13"/>
    <mergeCell ref="I12:I13"/>
    <mergeCell ref="G14:G15"/>
    <mergeCell ref="H14:H15"/>
    <mergeCell ref="I14:I15"/>
    <mergeCell ref="G19:G21"/>
    <mergeCell ref="H19:H21"/>
    <mergeCell ref="A75:Q75"/>
    <mergeCell ref="A76:Q76"/>
    <mergeCell ref="A77:Q77"/>
    <mergeCell ref="F60:F62"/>
    <mergeCell ref="F63:F67"/>
    <mergeCell ref="G60:G62"/>
    <mergeCell ref="G63:G67"/>
    <mergeCell ref="A73:Q73"/>
    <mergeCell ref="A74:Q74"/>
    <mergeCell ref="A70:Q70"/>
    <mergeCell ref="A71:Q71"/>
    <mergeCell ref="A72:Q72"/>
    <mergeCell ref="A68:B68"/>
    <mergeCell ref="A54:B54"/>
    <mergeCell ref="A69:B69"/>
    <mergeCell ref="H56:H59"/>
    <mergeCell ref="H60:H62"/>
    <mergeCell ref="H63:H67"/>
    <mergeCell ref="I56:I59"/>
    <mergeCell ref="I60:I62"/>
    <mergeCell ref="I63:I67"/>
    <mergeCell ref="Q35:Q36"/>
    <mergeCell ref="D47:D49"/>
    <mergeCell ref="G47:G49"/>
    <mergeCell ref="H47:H49"/>
    <mergeCell ref="I47:I49"/>
    <mergeCell ref="F37:F39"/>
    <mergeCell ref="F51:F52"/>
    <mergeCell ref="G51:G52"/>
    <mergeCell ref="H51:H52"/>
    <mergeCell ref="I51:I52"/>
    <mergeCell ref="Q51:Q52"/>
    <mergeCell ref="F56:F59"/>
    <mergeCell ref="G56:G59"/>
    <mergeCell ref="F40:F42"/>
    <mergeCell ref="G37:G39"/>
    <mergeCell ref="H37:H39"/>
    <mergeCell ref="I37:I39"/>
    <mergeCell ref="Q37:Q39"/>
    <mergeCell ref="Q44:Q46"/>
    <mergeCell ref="F47:F49"/>
    <mergeCell ref="Q47:Q49"/>
    <mergeCell ref="G44:G46"/>
    <mergeCell ref="H44:H46"/>
    <mergeCell ref="I44:I46"/>
    <mergeCell ref="G40:G42"/>
    <mergeCell ref="H40:H42"/>
    <mergeCell ref="I40:I42"/>
    <mergeCell ref="Q40:Q42"/>
    <mergeCell ref="I19:I21"/>
    <mergeCell ref="G29:G31"/>
    <mergeCell ref="H29:H31"/>
    <mergeCell ref="I29:I31"/>
    <mergeCell ref="G25:G26"/>
    <mergeCell ref="G17:G18"/>
    <mergeCell ref="H17:H18"/>
    <mergeCell ref="I17:I18"/>
    <mergeCell ref="Q5:Q6"/>
    <mergeCell ref="Q29:Q31"/>
    <mergeCell ref="G9:G10"/>
    <mergeCell ref="H9:H10"/>
    <mergeCell ref="I9:I10"/>
    <mergeCell ref="I27:I28"/>
    <mergeCell ref="H27:H28"/>
    <mergeCell ref="G27:G28"/>
    <mergeCell ref="Q25:Q26"/>
    <mergeCell ref="G22:G24"/>
    <mergeCell ref="H22:H24"/>
    <mergeCell ref="I22:I24"/>
    <mergeCell ref="Q22:Q24"/>
    <mergeCell ref="H25:H26"/>
    <mergeCell ref="I25:I26"/>
    <mergeCell ref="Q3:Q4"/>
    <mergeCell ref="Q12:Q13"/>
    <mergeCell ref="Q14:Q15"/>
    <mergeCell ref="Q17:Q18"/>
    <mergeCell ref="Q19:Q21"/>
    <mergeCell ref="Q7:Q8"/>
    <mergeCell ref="Q9:Q10"/>
    <mergeCell ref="Q27:Q28"/>
    <mergeCell ref="Q32:Q34"/>
  </mergeCells>
  <phoneticPr fontId="23" type="noConversion"/>
  <pageMargins left="0.11811023622047245" right="0.11811023622047245" top="0.15748031496062992" bottom="0.15748031496062992" header="0.11811023622047245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團車次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王翠蓮</cp:lastModifiedBy>
  <cp:lastPrinted>2026-03-04T04:51:47Z</cp:lastPrinted>
  <dcterms:created xsi:type="dcterms:W3CDTF">2026-02-26T07:22:18Z</dcterms:created>
  <dcterms:modified xsi:type="dcterms:W3CDTF">2026-03-04T05:03:40Z</dcterms:modified>
</cp:coreProperties>
</file>