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\\ds1511\data\曉芸99.11\各校菜單\112上學期菜單(112年09月--113年01月)\14週(112.11.27-112.12.01)\"/>
    </mc:Choice>
  </mc:AlternateContent>
  <bookViews>
    <workbookView xWindow="240" yWindow="96" windowWidth="14940" windowHeight="9228"/>
  </bookViews>
  <sheets>
    <sheet name="午餐設計表" sheetId="2" r:id="rId1"/>
    <sheet name="意見表" sheetId="3" r:id="rId2"/>
    <sheet name="彰化公版" sheetId="4" r:id="rId3"/>
  </sheets>
  <calcPr calcId="162913"/>
</workbook>
</file>

<file path=xl/calcChain.xml><?xml version="1.0" encoding="utf-8"?>
<calcChain xmlns="http://schemas.openxmlformats.org/spreadsheetml/2006/main">
  <c r="W49" i="4" l="1"/>
  <c r="W48" i="4"/>
  <c r="W47" i="4"/>
  <c r="W46" i="4"/>
  <c r="W45" i="4"/>
  <c r="W44" i="4"/>
  <c r="U51" i="4"/>
  <c r="U49" i="4"/>
  <c r="U47" i="4"/>
  <c r="U45" i="4"/>
  <c r="S46" i="4"/>
  <c r="S47" i="4"/>
  <c r="S48" i="4"/>
  <c r="S49" i="4"/>
  <c r="S50" i="4"/>
  <c r="S51" i="4"/>
  <c r="Q46" i="4"/>
  <c r="Q47" i="4"/>
  <c r="Q48" i="4"/>
  <c r="Q49" i="4"/>
  <c r="Q50" i="4"/>
  <c r="Q51" i="4"/>
  <c r="P46" i="4"/>
  <c r="P47" i="4"/>
  <c r="P48" i="4"/>
  <c r="P49" i="4"/>
  <c r="P50" i="4"/>
  <c r="P51" i="4"/>
  <c r="N46" i="4"/>
  <c r="N47" i="4"/>
  <c r="N48" i="4"/>
  <c r="N49" i="4"/>
  <c r="N50" i="4"/>
  <c r="N51" i="4"/>
  <c r="M46" i="4"/>
  <c r="M47" i="4"/>
  <c r="M48" i="4"/>
  <c r="M49" i="4"/>
  <c r="M50" i="4"/>
  <c r="M51" i="4"/>
  <c r="K46" i="4"/>
  <c r="K47" i="4"/>
  <c r="K48" i="4"/>
  <c r="K49" i="4"/>
  <c r="K50" i="4"/>
  <c r="K51" i="4"/>
  <c r="J46" i="4"/>
  <c r="J47" i="4"/>
  <c r="J48" i="4"/>
  <c r="J49" i="4"/>
  <c r="J50" i="4"/>
  <c r="J51" i="4"/>
  <c r="H46" i="4"/>
  <c r="H47" i="4"/>
  <c r="H48" i="4"/>
  <c r="H49" i="4"/>
  <c r="H50" i="4"/>
  <c r="H51" i="4"/>
  <c r="G46" i="4"/>
  <c r="G47" i="4"/>
  <c r="G48" i="4"/>
  <c r="G49" i="4"/>
  <c r="G50" i="4"/>
  <c r="G51" i="4"/>
  <c r="E46" i="4"/>
  <c r="E47" i="4"/>
  <c r="E48" i="4"/>
  <c r="E49" i="4"/>
  <c r="E50" i="4"/>
  <c r="E51" i="4"/>
  <c r="S45" i="4"/>
  <c r="Q45" i="4"/>
  <c r="P45" i="4"/>
  <c r="N45" i="4"/>
  <c r="M45" i="4"/>
  <c r="K45" i="4"/>
  <c r="J45" i="4"/>
  <c r="H45" i="4"/>
  <c r="G45" i="4"/>
  <c r="E45" i="4"/>
  <c r="E44" i="4"/>
  <c r="T44" i="4"/>
  <c r="Q44" i="4"/>
  <c r="N44" i="4"/>
  <c r="K44" i="4"/>
  <c r="H44" i="4"/>
  <c r="B44" i="4"/>
  <c r="A51" i="4"/>
  <c r="A46" i="4"/>
  <c r="A44" i="4"/>
  <c r="D42" i="3"/>
  <c r="D47" i="3"/>
  <c r="D46" i="3"/>
  <c r="D45" i="3"/>
  <c r="D44" i="3"/>
  <c r="D43" i="3"/>
  <c r="D41" i="3"/>
  <c r="C41" i="3"/>
  <c r="B43" i="3"/>
  <c r="B41" i="3"/>
  <c r="U50" i="2" l="1"/>
  <c r="Q21" i="4" l="1"/>
  <c r="Q20" i="4"/>
  <c r="Q19" i="4"/>
  <c r="Q18" i="4"/>
  <c r="Q17" i="4"/>
  <c r="Q16" i="4"/>
  <c r="Q15" i="4"/>
  <c r="Q14" i="4"/>
  <c r="Q13" i="4"/>
  <c r="Q12" i="4"/>
  <c r="Q11" i="4"/>
  <c r="Q10" i="4"/>
  <c r="Q9" i="4"/>
  <c r="Q8" i="4"/>
  <c r="Q7" i="4"/>
  <c r="Q6" i="4"/>
  <c r="Q5" i="4"/>
  <c r="Q4" i="4"/>
  <c r="P43" i="4"/>
  <c r="P42" i="4"/>
  <c r="P41" i="4"/>
  <c r="P40" i="4"/>
  <c r="P39" i="4"/>
  <c r="P38" i="4"/>
  <c r="P37" i="4"/>
  <c r="P35" i="4"/>
  <c r="P34" i="4"/>
  <c r="P33" i="4"/>
  <c r="P32" i="4"/>
  <c r="P31" i="4"/>
  <c r="P30" i="4"/>
  <c r="P29" i="4"/>
  <c r="P27" i="4"/>
  <c r="P26" i="4"/>
  <c r="P25" i="4"/>
  <c r="P24" i="4"/>
  <c r="P23" i="4"/>
  <c r="P22" i="4"/>
  <c r="P21" i="4"/>
  <c r="P19" i="4"/>
  <c r="P18" i="4"/>
  <c r="P17" i="4"/>
  <c r="P16" i="4"/>
  <c r="P15" i="4"/>
  <c r="P14" i="4"/>
  <c r="P13" i="4"/>
  <c r="P11" i="4"/>
  <c r="P10" i="4"/>
  <c r="P9" i="4"/>
  <c r="P8" i="4"/>
  <c r="P7" i="4"/>
  <c r="P6" i="4"/>
  <c r="P5" i="4"/>
  <c r="N43" i="4"/>
  <c r="N42" i="4"/>
  <c r="N41" i="4"/>
  <c r="N40" i="4"/>
  <c r="N39" i="4"/>
  <c r="N38" i="4"/>
  <c r="N37" i="4"/>
  <c r="N36" i="4"/>
  <c r="N35" i="4"/>
  <c r="N34" i="4"/>
  <c r="N33" i="4"/>
  <c r="N32" i="4"/>
  <c r="N31" i="4"/>
  <c r="N30" i="4"/>
  <c r="N29" i="4"/>
  <c r="N28" i="4"/>
  <c r="N27" i="4"/>
  <c r="N26" i="4"/>
  <c r="N25" i="4"/>
  <c r="N24" i="4"/>
  <c r="N23" i="4"/>
  <c r="N22" i="4"/>
  <c r="N21" i="4"/>
  <c r="N20" i="4"/>
  <c r="N19" i="4"/>
  <c r="N18" i="4"/>
  <c r="N17" i="4"/>
  <c r="N16" i="4"/>
  <c r="N15" i="4"/>
  <c r="N14" i="4"/>
  <c r="N13" i="4"/>
  <c r="N12" i="4"/>
  <c r="N11" i="4"/>
  <c r="N10" i="4"/>
  <c r="N9" i="4"/>
  <c r="N8" i="4"/>
  <c r="N7" i="4"/>
  <c r="N6" i="4"/>
  <c r="N5" i="4"/>
  <c r="N4" i="4"/>
  <c r="M43" i="4"/>
  <c r="M42" i="4"/>
  <c r="M41" i="4"/>
  <c r="M40" i="4"/>
  <c r="M39" i="4"/>
  <c r="M38" i="4"/>
  <c r="M37" i="4"/>
  <c r="M35" i="4"/>
  <c r="M34" i="4"/>
  <c r="M33" i="4"/>
  <c r="M32" i="4"/>
  <c r="M31" i="4"/>
  <c r="M30" i="4"/>
  <c r="M29" i="4"/>
  <c r="M27" i="4"/>
  <c r="M26" i="4"/>
  <c r="M25" i="4"/>
  <c r="M24" i="4"/>
  <c r="M23" i="4"/>
  <c r="M22" i="4"/>
  <c r="M21" i="4"/>
  <c r="M19" i="4"/>
  <c r="M18" i="4"/>
  <c r="M17" i="4"/>
  <c r="M16" i="4"/>
  <c r="M15" i="4"/>
  <c r="M14" i="4"/>
  <c r="M13" i="4"/>
  <c r="M11" i="4"/>
  <c r="M10" i="4"/>
  <c r="M9" i="4"/>
  <c r="M8" i="4"/>
  <c r="M7" i="4"/>
  <c r="M6" i="4"/>
  <c r="M5" i="4"/>
  <c r="K43" i="4"/>
  <c r="K42" i="4"/>
  <c r="K41" i="4"/>
  <c r="K40" i="4"/>
  <c r="K39" i="4"/>
  <c r="K38" i="4"/>
  <c r="K37" i="4"/>
  <c r="K36" i="4"/>
  <c r="K35" i="4"/>
  <c r="K34" i="4"/>
  <c r="K33" i="4"/>
  <c r="K32" i="4"/>
  <c r="K31" i="4"/>
  <c r="K30" i="4"/>
  <c r="K29" i="4"/>
  <c r="K28" i="4"/>
  <c r="K27" i="4"/>
  <c r="K26" i="4"/>
  <c r="K25" i="4"/>
  <c r="K24" i="4"/>
  <c r="K23" i="4"/>
  <c r="K22" i="4"/>
  <c r="K21" i="4"/>
  <c r="K20" i="4"/>
  <c r="K19" i="4"/>
  <c r="K18" i="4"/>
  <c r="K17" i="4"/>
  <c r="K16" i="4"/>
  <c r="K15" i="4"/>
  <c r="K14" i="4"/>
  <c r="K13" i="4"/>
  <c r="K12" i="4"/>
  <c r="K11" i="4"/>
  <c r="K10" i="4"/>
  <c r="K9" i="4"/>
  <c r="K8" i="4"/>
  <c r="K7" i="4"/>
  <c r="K6" i="4"/>
  <c r="K5" i="4"/>
  <c r="K4" i="4"/>
  <c r="J43" i="4"/>
  <c r="J42" i="4"/>
  <c r="J41" i="4"/>
  <c r="J40" i="4"/>
  <c r="J39" i="4"/>
  <c r="J38" i="4"/>
  <c r="J37" i="4"/>
  <c r="J35" i="4"/>
  <c r="J34" i="4"/>
  <c r="J33" i="4"/>
  <c r="J32" i="4"/>
  <c r="J31" i="4"/>
  <c r="J30" i="4"/>
  <c r="J29" i="4"/>
  <c r="J27" i="4"/>
  <c r="J26" i="4"/>
  <c r="J25" i="4"/>
  <c r="J24" i="4"/>
  <c r="J23" i="4"/>
  <c r="J22" i="4"/>
  <c r="J21" i="4"/>
  <c r="J19" i="4"/>
  <c r="J18" i="4"/>
  <c r="J17" i="4"/>
  <c r="J16" i="4"/>
  <c r="J15" i="4"/>
  <c r="J14" i="4"/>
  <c r="J13" i="4"/>
  <c r="J11" i="4"/>
  <c r="J10" i="4"/>
  <c r="J9" i="4"/>
  <c r="J8" i="4"/>
  <c r="J7" i="4"/>
  <c r="J6" i="4"/>
  <c r="J5" i="4"/>
  <c r="H43" i="4"/>
  <c r="H42" i="4"/>
  <c r="H41" i="4"/>
  <c r="H40" i="4"/>
  <c r="H39" i="4"/>
  <c r="H38" i="4"/>
  <c r="H37" i="4"/>
  <c r="H36" i="4"/>
  <c r="H35" i="4"/>
  <c r="H34" i="4"/>
  <c r="H33" i="4"/>
  <c r="H32" i="4"/>
  <c r="H31" i="4"/>
  <c r="H30" i="4"/>
  <c r="H29" i="4"/>
  <c r="H28" i="4"/>
  <c r="H27" i="4"/>
  <c r="H26" i="4"/>
  <c r="H25" i="4"/>
  <c r="H24" i="4"/>
  <c r="H23" i="4"/>
  <c r="H22" i="4"/>
  <c r="H21" i="4"/>
  <c r="H20" i="4"/>
  <c r="H19" i="4"/>
  <c r="H18" i="4"/>
  <c r="H17" i="4"/>
  <c r="H16" i="4"/>
  <c r="H15" i="4"/>
  <c r="H14" i="4"/>
  <c r="H13" i="4"/>
  <c r="H12" i="4"/>
  <c r="H11" i="4"/>
  <c r="H10" i="4"/>
  <c r="H9" i="4"/>
  <c r="H8" i="4"/>
  <c r="H7" i="4"/>
  <c r="H6" i="4"/>
  <c r="H5" i="4"/>
  <c r="H4" i="4"/>
  <c r="G43" i="4"/>
  <c r="G42" i="4"/>
  <c r="G41" i="4"/>
  <c r="G40" i="4"/>
  <c r="G39" i="4"/>
  <c r="G38" i="4"/>
  <c r="G37" i="4"/>
  <c r="G35" i="4"/>
  <c r="G34" i="4"/>
  <c r="G33" i="4"/>
  <c r="G32" i="4"/>
  <c r="G31" i="4"/>
  <c r="G30" i="4"/>
  <c r="G29" i="4"/>
  <c r="G27" i="4"/>
  <c r="G26" i="4"/>
  <c r="G25" i="4"/>
  <c r="G24" i="4"/>
  <c r="G23" i="4"/>
  <c r="G22" i="4"/>
  <c r="G21" i="4"/>
  <c r="G19" i="4"/>
  <c r="G18" i="4"/>
  <c r="G17" i="4"/>
  <c r="G16" i="4"/>
  <c r="G15" i="4"/>
  <c r="G14" i="4"/>
  <c r="G13" i="4"/>
  <c r="G11" i="4"/>
  <c r="G10" i="4"/>
  <c r="G9" i="4"/>
  <c r="G8" i="4"/>
  <c r="G7" i="4"/>
  <c r="G6" i="4"/>
  <c r="G5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  <c r="E4" i="4"/>
  <c r="D11" i="4"/>
  <c r="D10" i="4"/>
  <c r="D9" i="4"/>
  <c r="D8" i="4"/>
  <c r="B36" i="4"/>
  <c r="B28" i="4"/>
  <c r="B20" i="4"/>
  <c r="B12" i="4"/>
  <c r="B11" i="4"/>
  <c r="B10" i="4"/>
  <c r="B9" i="4"/>
  <c r="B8" i="4"/>
  <c r="B4" i="4"/>
  <c r="A43" i="4"/>
  <c r="A38" i="4"/>
  <c r="A36" i="4"/>
  <c r="A35" i="4"/>
  <c r="A30" i="4"/>
  <c r="A28" i="4"/>
  <c r="A27" i="4"/>
  <c r="A22" i="4"/>
  <c r="A20" i="4"/>
  <c r="A14" i="4"/>
  <c r="A12" i="4"/>
  <c r="A11" i="4"/>
  <c r="A6" i="4"/>
  <c r="A4" i="4"/>
  <c r="A1" i="4"/>
  <c r="W41" i="4"/>
  <c r="W40" i="4"/>
  <c r="W39" i="4"/>
  <c r="W38" i="4"/>
  <c r="W37" i="4"/>
  <c r="W36" i="4"/>
  <c r="W33" i="4"/>
  <c r="W32" i="4"/>
  <c r="W31" i="4"/>
  <c r="W30" i="4"/>
  <c r="W29" i="4"/>
  <c r="W28" i="4"/>
  <c r="W25" i="4"/>
  <c r="W24" i="4"/>
  <c r="W23" i="4"/>
  <c r="W22" i="4"/>
  <c r="W21" i="4"/>
  <c r="W20" i="4"/>
  <c r="W17" i="4"/>
  <c r="W16" i="4"/>
  <c r="W15" i="4"/>
  <c r="W14" i="4"/>
  <c r="W13" i="4"/>
  <c r="W12" i="4"/>
  <c r="W9" i="4"/>
  <c r="W8" i="4"/>
  <c r="W7" i="4"/>
  <c r="W6" i="4"/>
  <c r="W5" i="4"/>
  <c r="W4" i="4"/>
  <c r="U43" i="4"/>
  <c r="U41" i="4"/>
  <c r="U39" i="4"/>
  <c r="U37" i="4"/>
  <c r="U35" i="4"/>
  <c r="U33" i="4"/>
  <c r="U31" i="4"/>
  <c r="U29" i="4"/>
  <c r="U27" i="4"/>
  <c r="U25" i="4"/>
  <c r="U23" i="4"/>
  <c r="U21" i="4"/>
  <c r="U19" i="4"/>
  <c r="U17" i="4"/>
  <c r="U15" i="4"/>
  <c r="U13" i="4"/>
  <c r="U11" i="4"/>
  <c r="U9" i="4"/>
  <c r="U7" i="4"/>
  <c r="U5" i="4"/>
  <c r="T36" i="4"/>
  <c r="T28" i="4"/>
  <c r="T20" i="4"/>
  <c r="T12" i="4"/>
  <c r="T4" i="4"/>
  <c r="S43" i="4"/>
  <c r="S42" i="4"/>
  <c r="S41" i="4"/>
  <c r="S40" i="4"/>
  <c r="S39" i="4"/>
  <c r="S38" i="4"/>
  <c r="S37" i="4"/>
  <c r="S35" i="4"/>
  <c r="S34" i="4"/>
  <c r="S33" i="4"/>
  <c r="S32" i="4"/>
  <c r="S31" i="4"/>
  <c r="S30" i="4"/>
  <c r="S29" i="4"/>
  <c r="S27" i="4"/>
  <c r="S26" i="4"/>
  <c r="S25" i="4"/>
  <c r="S24" i="4"/>
  <c r="S23" i="4"/>
  <c r="S22" i="4"/>
  <c r="S21" i="4"/>
  <c r="S19" i="4"/>
  <c r="S18" i="4"/>
  <c r="S17" i="4"/>
  <c r="S16" i="4"/>
  <c r="S15" i="4"/>
  <c r="S14" i="4"/>
  <c r="S13" i="4"/>
  <c r="S11" i="4"/>
  <c r="S10" i="4"/>
  <c r="S9" i="4"/>
  <c r="S8" i="4"/>
  <c r="S7" i="4"/>
  <c r="S6" i="4"/>
  <c r="S5" i="4"/>
  <c r="Q43" i="4"/>
  <c r="Q42" i="4"/>
  <c r="Q41" i="4"/>
  <c r="Q40" i="4"/>
  <c r="Q39" i="4"/>
  <c r="Q38" i="4"/>
  <c r="Q37" i="4"/>
  <c r="Q36" i="4"/>
  <c r="Q35" i="4"/>
  <c r="Q34" i="4"/>
  <c r="Q33" i="4"/>
  <c r="Q32" i="4"/>
  <c r="Q31" i="4"/>
  <c r="Q30" i="4"/>
  <c r="Q29" i="4"/>
  <c r="Q28" i="4"/>
  <c r="Q27" i="4"/>
  <c r="Q26" i="4"/>
  <c r="Q25" i="4"/>
  <c r="Q24" i="4"/>
  <c r="Q23" i="4"/>
  <c r="Q22" i="4"/>
  <c r="B2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C34" i="3"/>
  <c r="C27" i="3"/>
  <c r="C20" i="3"/>
  <c r="C13" i="3"/>
  <c r="C6" i="3"/>
  <c r="B36" i="3"/>
  <c r="B34" i="3"/>
  <c r="B29" i="3"/>
  <c r="B27" i="3"/>
  <c r="B22" i="3"/>
  <c r="B20" i="3"/>
  <c r="B15" i="3"/>
  <c r="B13" i="3"/>
  <c r="B8" i="3"/>
  <c r="B6" i="3"/>
</calcChain>
</file>

<file path=xl/sharedStrings.xml><?xml version="1.0" encoding="utf-8"?>
<sst xmlns="http://schemas.openxmlformats.org/spreadsheetml/2006/main" count="411" uniqueCount="201">
  <si>
    <t>日期</t>
    <phoneticPr fontId="2" type="noConversion"/>
  </si>
  <si>
    <t>星期</t>
    <phoneticPr fontId="2" type="noConversion"/>
  </si>
  <si>
    <t>主食</t>
    <phoneticPr fontId="2" type="noConversion"/>
  </si>
  <si>
    <t>月</t>
    <phoneticPr fontId="2" type="noConversion"/>
  </si>
  <si>
    <t>日</t>
    <phoneticPr fontId="2" type="noConversion"/>
  </si>
  <si>
    <t>月</t>
    <phoneticPr fontId="2" type="noConversion"/>
  </si>
  <si>
    <t>校長：</t>
    <phoneticPr fontId="2" type="noConversion"/>
  </si>
  <si>
    <t>主菜</t>
  </si>
  <si>
    <t>副菜</t>
  </si>
  <si>
    <t>湯</t>
  </si>
  <si>
    <t>水果</t>
  </si>
  <si>
    <t>營養分析</t>
  </si>
  <si>
    <t>（　　）年（　　）班　　　級任老師：</t>
    <phoneticPr fontId="2" type="noConversion"/>
  </si>
  <si>
    <t>品名</t>
    <phoneticPr fontId="2" type="noConversion"/>
  </si>
  <si>
    <t>色、香、味</t>
    <phoneticPr fontId="2" type="noConversion"/>
  </si>
  <si>
    <t>數量</t>
    <phoneticPr fontId="2" type="noConversion"/>
  </si>
  <si>
    <t>衛生安全</t>
    <phoneticPr fontId="2" type="noConversion"/>
  </si>
  <si>
    <t>建議事項</t>
    <phoneticPr fontId="2" type="noConversion"/>
  </si>
  <si>
    <t>滿意</t>
    <phoneticPr fontId="2" type="noConversion"/>
  </si>
  <si>
    <t>尚可</t>
    <phoneticPr fontId="2" type="noConversion"/>
  </si>
  <si>
    <t>改進</t>
    <phoneticPr fontId="2" type="noConversion"/>
  </si>
  <si>
    <t>太多</t>
    <phoneticPr fontId="2" type="noConversion"/>
  </si>
  <si>
    <t>適量</t>
    <phoneticPr fontId="2" type="noConversion"/>
  </si>
  <si>
    <t>不足</t>
    <phoneticPr fontId="2" type="noConversion"/>
  </si>
  <si>
    <t>月</t>
    <phoneticPr fontId="2" type="noConversion"/>
  </si>
  <si>
    <t>備註：此資料為全班人數之滿意程度統計（50%↑滿意；25-49% 尚可；25%↓需改進）</t>
  </si>
  <si>
    <t>本表請於下週二前送回午餐辦公室</t>
  </si>
  <si>
    <t>食材以可食量標示</t>
  </si>
  <si>
    <t>日期</t>
  </si>
  <si>
    <t>主食</t>
  </si>
  <si>
    <t>備註</t>
  </si>
  <si>
    <t>食物類別</t>
  </si>
  <si>
    <t>份數</t>
  </si>
  <si>
    <t>蒸</t>
  </si>
  <si>
    <t>個人量(克)</t>
  </si>
  <si>
    <t>醣類：</t>
  </si>
  <si>
    <t>全穀雜糧類</t>
  </si>
  <si>
    <t>月</t>
  </si>
  <si>
    <t>乳品類</t>
  </si>
  <si>
    <t>脂肪：</t>
  </si>
  <si>
    <t>豆魚蛋肉類</t>
  </si>
  <si>
    <t>日</t>
  </si>
  <si>
    <t>蔬菜類</t>
  </si>
  <si>
    <t>星期一</t>
  </si>
  <si>
    <t>蛋白質：</t>
  </si>
  <si>
    <t>水果類</t>
  </si>
  <si>
    <t>油脂與堅果種子類</t>
  </si>
  <si>
    <t>餐數</t>
  </si>
  <si>
    <t>熱量：</t>
  </si>
  <si>
    <t>星期二</t>
  </si>
  <si>
    <t>星期三</t>
  </si>
  <si>
    <t>星期四</t>
  </si>
  <si>
    <t>星期五</t>
  </si>
  <si>
    <t>豬肉來源:台灣(豬肉可食部位原料原產地皆為台灣)</t>
  </si>
  <si>
    <t>營養師：</t>
    <phoneticPr fontId="2" type="noConversion"/>
  </si>
  <si>
    <t>午餐秘書：</t>
    <phoneticPr fontId="2" type="noConversion"/>
  </si>
  <si>
    <t>承富實業股份有限公司 電話:04-8831965 傳真:04-8832612</t>
    <phoneticPr fontId="2" type="noConversion"/>
  </si>
  <si>
    <t>星期六</t>
    <phoneticPr fontId="2" type="noConversion"/>
  </si>
  <si>
    <t>0129 彰化縣線西鄉線西國中 112學年度第1學期第14週素食菜單</t>
  </si>
  <si>
    <t>9車</t>
  </si>
  <si>
    <t>材料用量</t>
    <phoneticPr fontId="2" type="noConversion"/>
  </si>
  <si>
    <t>白米飯</t>
  </si>
  <si>
    <t>紅燒芋頭</t>
  </si>
  <si>
    <t>脂肪：</t>
    <phoneticPr fontId="2" type="noConversion"/>
  </si>
  <si>
    <t>蛋白質：</t>
    <phoneticPr fontId="2" type="noConversion"/>
  </si>
  <si>
    <t>公斤</t>
  </si>
  <si>
    <t>芋頭(切大丁)</t>
  </si>
  <si>
    <t>濕香菇(小朵)(QR)</t>
  </si>
  <si>
    <t>紅蘿蔔(切中丁)</t>
  </si>
  <si>
    <t>星期一</t>
    <phoneticPr fontId="2" type="noConversion"/>
  </si>
  <si>
    <t>糖醋油腐</t>
  </si>
  <si>
    <t>熱量：</t>
    <phoneticPr fontId="2" type="noConversion"/>
  </si>
  <si>
    <t>醣類：</t>
    <phoneticPr fontId="2" type="noConversion"/>
  </si>
  <si>
    <t>蛋白質：</t>
    <phoneticPr fontId="2" type="noConversion"/>
  </si>
  <si>
    <t>蕃茄醬(340g)</t>
  </si>
  <si>
    <t>瓶</t>
  </si>
  <si>
    <t>彩色椒(QR)</t>
  </si>
  <si>
    <t>餐數</t>
    <phoneticPr fontId="2" type="noConversion"/>
  </si>
  <si>
    <t>玉米四寶</t>
  </si>
  <si>
    <t>玉米粒(QR-K)</t>
  </si>
  <si>
    <t>毛豆仁(CAS)(1K/包)</t>
  </si>
  <si>
    <t>芋丁(小)冷凍</t>
  </si>
  <si>
    <t>紅蘿蔔(切小丁)</t>
  </si>
  <si>
    <t>炒蚵白菜</t>
  </si>
  <si>
    <t>蚵白菜(切實重)</t>
  </si>
  <si>
    <t>薑母(一週量)</t>
  </si>
  <si>
    <t>翡翠羹湯</t>
  </si>
  <si>
    <t>脂肪：</t>
    <phoneticPr fontId="2" type="noConversion"/>
  </si>
  <si>
    <t>盒</t>
  </si>
  <si>
    <t>洗選蛋(QR)</t>
  </si>
  <si>
    <t>小米飯</t>
  </si>
  <si>
    <t>星期二</t>
    <phoneticPr fontId="2" type="noConversion"/>
  </si>
  <si>
    <t>麻油荷包蛋</t>
  </si>
  <si>
    <t>洗選蛋(QR)(粒)</t>
  </si>
  <si>
    <t>粒</t>
  </si>
  <si>
    <t>洗選蛋(QR)(粒-備品)</t>
  </si>
  <si>
    <t>胡麻油(3L)福壽</t>
  </si>
  <si>
    <t>薑片(0.6K/包)</t>
  </si>
  <si>
    <t>包</t>
  </si>
  <si>
    <t>客家小炒</t>
  </si>
  <si>
    <t>杏鮑菇(A)(QR)</t>
  </si>
  <si>
    <t>芹菜</t>
  </si>
  <si>
    <t>紅蘿蔔(切片)</t>
  </si>
  <si>
    <t>醬煮南瓜</t>
  </si>
  <si>
    <t>南瓜(切大丁)</t>
  </si>
  <si>
    <t>鴻喜菇(QR)</t>
  </si>
  <si>
    <t>炒油菜</t>
  </si>
  <si>
    <t>熱量：</t>
    <phoneticPr fontId="2" type="noConversion"/>
  </si>
  <si>
    <t>脂肪：</t>
    <phoneticPr fontId="2" type="noConversion"/>
  </si>
  <si>
    <t>油菜(切實重)</t>
  </si>
  <si>
    <t>鮮菇湯</t>
  </si>
  <si>
    <t>金針菇(QR)</t>
  </si>
  <si>
    <t>木耳(切絲)</t>
  </si>
  <si>
    <t>紅蘿蔔(切絲)</t>
  </si>
  <si>
    <t>橘子(精進20元)</t>
  </si>
  <si>
    <t>五穀米飯</t>
  </si>
  <si>
    <t>椒鹽豆包</t>
  </si>
  <si>
    <t>片</t>
  </si>
  <si>
    <t>星期三</t>
    <phoneticPr fontId="2" type="noConversion"/>
  </si>
  <si>
    <t>花生麵筋</t>
  </si>
  <si>
    <t>熟花生</t>
  </si>
  <si>
    <t>小黃瓜什錦</t>
  </si>
  <si>
    <t>小黃瓜(切片)</t>
  </si>
  <si>
    <t>美白菇(QR)</t>
  </si>
  <si>
    <t>袖珍菇(QR)</t>
  </si>
  <si>
    <t>炒高麗菜</t>
  </si>
  <si>
    <t>高麗菜(切實重)</t>
  </si>
  <si>
    <t>結頭丸子湯</t>
  </si>
  <si>
    <t>結頭菜(切中丁)</t>
  </si>
  <si>
    <t>香菜(150g/把)</t>
  </si>
  <si>
    <t>把</t>
  </si>
  <si>
    <t>餐數</t>
    <phoneticPr fontId="2" type="noConversion"/>
  </si>
  <si>
    <t>醣類：</t>
    <phoneticPr fontId="2" type="noConversion"/>
  </si>
  <si>
    <t>玉米脆片奶酪(加菜25元)</t>
  </si>
  <si>
    <t>紫米飯</t>
  </si>
  <si>
    <t>滷蘭花干</t>
  </si>
  <si>
    <t>菜頭(切大丁)</t>
  </si>
  <si>
    <t>冬瓜盅</t>
  </si>
  <si>
    <t>冬瓜(切大丁)</t>
  </si>
  <si>
    <t>蕃茄炒蛋</t>
  </si>
  <si>
    <t>罐</t>
  </si>
  <si>
    <t>炒有機荷葉白菜</t>
  </si>
  <si>
    <t>有機荷葉白菜(尚紘-彰)(切實重)</t>
  </si>
  <si>
    <t>山藥藥膳湯</t>
  </si>
  <si>
    <t>枸杞(兩)</t>
  </si>
  <si>
    <t>兩</t>
  </si>
  <si>
    <t>紅棗(兩)</t>
  </si>
  <si>
    <t>山藥(切中丁)</t>
  </si>
  <si>
    <t>星期四</t>
    <phoneticPr fontId="2" type="noConversion"/>
  </si>
  <si>
    <t>醣類：</t>
    <phoneticPr fontId="2" type="noConversion"/>
  </si>
  <si>
    <t>養樂多100%蘋果汁(精進14元)</t>
  </si>
  <si>
    <t>全穀雜糧類:11.5份 乳品類:0.0份 豆魚蛋肉類:3.0份 蔬菜類:1.5份 水果類:0.0份 油脂與堅果種子類:2.3份</t>
    <phoneticPr fontId="2" type="noConversion"/>
  </si>
  <si>
    <t>11.5份</t>
  </si>
  <si>
    <t>0.0份</t>
  </si>
  <si>
    <t>3.0份</t>
  </si>
  <si>
    <t>1.5份</t>
  </si>
  <si>
    <t>2.3份</t>
  </si>
  <si>
    <t>全穀雜糧類:6.7份 乳品類:0.0份 豆魚蛋肉類:2.3份 蔬菜類:1.5份 水果類:0.0份 油脂與堅果種子類:2.3份</t>
    <phoneticPr fontId="2" type="noConversion"/>
  </si>
  <si>
    <t>6.7份</t>
  </si>
  <si>
    <t>全穀雜糧類:6.8份 乳品類:0.4份 豆魚蛋肉類:3.3份 蔬菜類:2.2份 水果類:0.0份 油脂與堅果種子類:3.9份</t>
    <phoneticPr fontId="2" type="noConversion"/>
  </si>
  <si>
    <t>6.8份</t>
  </si>
  <si>
    <t>0.4份</t>
  </si>
  <si>
    <t>3.3份</t>
  </si>
  <si>
    <t>2.2份</t>
  </si>
  <si>
    <t>3.9份</t>
  </si>
  <si>
    <t>全穀雜糧類:4.6份 乳品類:0.0份 豆魚蛋肉類:3.7份 蔬菜類:1.9份 水果類:0.0份 油脂與堅果種子類:1.4份</t>
    <phoneticPr fontId="2" type="noConversion"/>
  </si>
  <si>
    <t>4.6份</t>
  </si>
  <si>
    <t>3.7份</t>
  </si>
  <si>
    <t>1.9份</t>
  </si>
  <si>
    <t>1.4份</t>
  </si>
  <si>
    <t>24.6 g</t>
    <phoneticPr fontId="2" type="noConversion"/>
  </si>
  <si>
    <t>34.7 g</t>
    <phoneticPr fontId="2" type="noConversion"/>
  </si>
  <si>
    <t>887大卡</t>
    <phoneticPr fontId="2" type="noConversion"/>
  </si>
  <si>
    <t>124.2 g</t>
    <phoneticPr fontId="2" type="noConversion"/>
  </si>
  <si>
    <t>25.3 g</t>
    <phoneticPr fontId="2" type="noConversion"/>
  </si>
  <si>
    <t>39.3 g</t>
    <phoneticPr fontId="2" type="noConversion"/>
  </si>
  <si>
    <t>852大卡</t>
    <phoneticPr fontId="2" type="noConversion"/>
  </si>
  <si>
    <t>114.4 g</t>
    <phoneticPr fontId="2" type="noConversion"/>
  </si>
  <si>
    <t>23.4 g</t>
    <phoneticPr fontId="2" type="noConversion"/>
  </si>
  <si>
    <t>35.5 g</t>
    <phoneticPr fontId="2" type="noConversion"/>
  </si>
  <si>
    <t>871大卡</t>
    <phoneticPr fontId="2" type="noConversion"/>
  </si>
  <si>
    <t>128.9 g</t>
    <phoneticPr fontId="2" type="noConversion"/>
  </si>
  <si>
    <t>23.1 g</t>
    <phoneticPr fontId="2" type="noConversion"/>
  </si>
  <si>
    <t>42.5 g</t>
    <phoneticPr fontId="2" type="noConversion"/>
  </si>
  <si>
    <t>124.0 g</t>
    <phoneticPr fontId="2" type="noConversion"/>
  </si>
  <si>
    <t>848大卡</t>
    <phoneticPr fontId="2" type="noConversion"/>
  </si>
  <si>
    <t xml:space="preserve">凍豆腐大丁(榮洲) </t>
  </si>
  <si>
    <t xml:space="preserve">非基改油腐丁(榮洲) </t>
  </si>
  <si>
    <t xml:space="preserve">翡翠羹(0.3K) </t>
  </si>
  <si>
    <t xml:space="preserve">非基改豆干片(榮洲) </t>
  </si>
  <si>
    <t xml:space="preserve">非基改豆皮(Ｋ) </t>
  </si>
  <si>
    <t xml:space="preserve">非基改炸豆包榮洲(pc) </t>
  </si>
  <si>
    <t xml:space="preserve">麵筋泡(Ｋ) </t>
  </si>
  <si>
    <t xml:space="preserve">非基改炸豆包榮洲備品(pc) </t>
  </si>
  <si>
    <t xml:space="preserve">素香菇貢丸(Ｋ) </t>
  </si>
  <si>
    <t xml:space="preserve">蘭花干(素) </t>
  </si>
  <si>
    <t xml:space="preserve">非基改素肉羹(0.6K/包) </t>
  </si>
  <si>
    <t xml:space="preserve">蕃茄丁罐頭(2.5K/罐) </t>
  </si>
  <si>
    <t xml:space="preserve">蕃茄醬(3K)可果美 </t>
  </si>
  <si>
    <t xml:space="preserve">素皮絲 </t>
  </si>
  <si>
    <t>履歷豆奶(獎勵金374+10)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</si>
</sst>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yyyy/m/d\ h:mm;@"/>
  </numFmts>
  <fonts count="21" x14ac:knownFonts="1">
    <font>
      <sz val="12"/>
      <name val="新細明體"/>
      <family val="1"/>
      <charset val="136"/>
    </font>
    <font>
      <sz val="12"/>
      <name val="標楷體"/>
      <family val="4"/>
      <charset val="136"/>
    </font>
    <font>
      <sz val="9"/>
      <name val="新細明體"/>
      <family val="1"/>
      <charset val="136"/>
    </font>
    <font>
      <sz val="24"/>
      <name val="標楷體"/>
      <family val="4"/>
      <charset val="136"/>
    </font>
    <font>
      <sz val="16"/>
      <name val="標楷體"/>
      <family val="4"/>
      <charset val="136"/>
    </font>
    <font>
      <sz val="14"/>
      <name val="標楷體"/>
      <family val="4"/>
      <charset val="136"/>
    </font>
    <font>
      <sz val="16"/>
      <name val="@標楷體"/>
      <family val="4"/>
      <charset val="136"/>
    </font>
    <font>
      <sz val="12"/>
      <name val="新細明體"/>
      <family val="1"/>
      <charset val="136"/>
    </font>
    <font>
      <sz val="16"/>
      <name val="微軟正黑體"/>
      <family val="2"/>
      <charset val="136"/>
    </font>
    <font>
      <sz val="14"/>
      <name val="微軟正黑體"/>
      <family val="2"/>
      <charset val="136"/>
    </font>
    <font>
      <sz val="12"/>
      <name val="微軟正黑體"/>
      <family val="2"/>
      <charset val="136"/>
    </font>
    <font>
      <sz val="24"/>
      <name val="新細明體"/>
      <family val="1"/>
      <charset val="136"/>
    </font>
    <font>
      <b/>
      <sz val="18"/>
      <name val="新細明體"/>
      <family val="1"/>
      <charset val="136"/>
    </font>
    <font>
      <sz val="15"/>
      <name val="新細明體"/>
      <family val="1"/>
      <charset val="136"/>
    </font>
    <font>
      <sz val="16"/>
      <name val="新細明體"/>
      <family val="1"/>
      <charset val="136"/>
    </font>
    <font>
      <sz val="20"/>
      <name val="新細明體"/>
      <family val="1"/>
      <charset val="136"/>
    </font>
    <font>
      <b/>
      <sz val="18"/>
      <name val="標楷體"/>
      <family val="4"/>
      <charset val="136"/>
    </font>
    <font>
      <sz val="10"/>
      <name val="標楷體"/>
      <family val="4"/>
      <charset val="136"/>
    </font>
    <font>
      <sz val="10"/>
      <name val="Arial"/>
      <family val="2"/>
    </font>
    <font>
      <sz val="16"/>
      <name val="細明體"/>
      <family val="3"/>
      <charset val="136"/>
    </font>
    <font>
      <sz val="16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45"/>
        <bgColor indexed="29"/>
      </patternFill>
    </fill>
  </fills>
  <borders count="6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/>
      <top style="thin">
        <color indexed="59"/>
      </top>
      <bottom/>
      <diagonal/>
    </border>
    <border>
      <left style="thin">
        <color indexed="59"/>
      </left>
      <right style="thin">
        <color indexed="59"/>
      </right>
      <top/>
      <bottom/>
      <diagonal/>
    </border>
    <border>
      <left style="thin">
        <color indexed="59"/>
      </left>
      <right/>
      <top/>
      <bottom/>
      <diagonal/>
    </border>
    <border>
      <left style="thin">
        <color indexed="59"/>
      </left>
      <right style="thin">
        <color indexed="59"/>
      </right>
      <top/>
      <bottom style="thin">
        <color indexed="59"/>
      </bottom>
      <diagonal/>
    </border>
    <border>
      <left style="thin">
        <color indexed="59"/>
      </left>
      <right/>
      <top/>
      <bottom style="thin">
        <color indexed="59"/>
      </bottom>
      <diagonal/>
    </border>
    <border>
      <left style="thin">
        <color indexed="59"/>
      </left>
      <right style="thin">
        <color indexed="59"/>
      </right>
      <top/>
      <bottom style="medium">
        <color indexed="64"/>
      </bottom>
      <diagonal/>
    </border>
    <border>
      <left style="medium">
        <color indexed="64"/>
      </left>
      <right style="thin">
        <color indexed="59"/>
      </right>
      <top style="medium">
        <color indexed="64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medium">
        <color indexed="64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medium">
        <color indexed="64"/>
      </top>
      <bottom style="thin">
        <color indexed="64"/>
      </bottom>
      <diagonal/>
    </border>
    <border>
      <left style="thin">
        <color indexed="59"/>
      </left>
      <right/>
      <top style="medium">
        <color indexed="64"/>
      </top>
      <bottom style="thin">
        <color indexed="59"/>
      </bottom>
      <diagonal/>
    </border>
    <border>
      <left style="thin">
        <color indexed="59"/>
      </left>
      <right/>
      <top style="medium">
        <color indexed="64"/>
      </top>
      <bottom style="thin">
        <color indexed="64"/>
      </bottom>
      <diagonal/>
    </border>
    <border>
      <left style="medium">
        <color indexed="59"/>
      </left>
      <right style="thin">
        <color indexed="59"/>
      </right>
      <top style="medium">
        <color indexed="64"/>
      </top>
      <bottom style="thin">
        <color indexed="59"/>
      </bottom>
      <diagonal/>
    </border>
    <border>
      <left style="thin">
        <color indexed="64"/>
      </left>
      <right/>
      <top style="medium">
        <color indexed="64"/>
      </top>
      <bottom style="thin">
        <color indexed="59"/>
      </bottom>
      <diagonal/>
    </border>
    <border>
      <left style="thin">
        <color indexed="59"/>
      </left>
      <right style="medium">
        <color indexed="64"/>
      </right>
      <top style="medium">
        <color indexed="64"/>
      </top>
      <bottom style="thin">
        <color indexed="59"/>
      </bottom>
      <diagonal/>
    </border>
    <border>
      <left style="medium">
        <color indexed="64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 style="medium">
        <color indexed="64"/>
      </right>
      <top style="thin">
        <color indexed="59"/>
      </top>
      <bottom/>
      <diagonal/>
    </border>
    <border>
      <left style="medium">
        <color indexed="64"/>
      </left>
      <right style="thin">
        <color indexed="59"/>
      </right>
      <top/>
      <bottom/>
      <diagonal/>
    </border>
    <border>
      <left style="thin">
        <color indexed="59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59"/>
      </right>
      <top/>
      <bottom style="thin">
        <color indexed="59"/>
      </bottom>
      <diagonal/>
    </border>
    <border>
      <left style="thin">
        <color indexed="59"/>
      </left>
      <right style="medium">
        <color indexed="64"/>
      </right>
      <top/>
      <bottom style="thin">
        <color indexed="59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59"/>
      </right>
      <top/>
      <bottom style="medium">
        <color indexed="64"/>
      </bottom>
      <diagonal/>
    </border>
    <border>
      <left style="thin">
        <color indexed="59"/>
      </left>
      <right/>
      <top/>
      <bottom style="medium">
        <color indexed="64"/>
      </bottom>
      <diagonal/>
    </border>
    <border>
      <left style="thin">
        <color indexed="59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7" fillId="0" borderId="0">
      <alignment vertical="center"/>
    </xf>
  </cellStyleXfs>
  <cellXfs count="172">
    <xf numFmtId="0" fontId="0" fillId="0" borderId="0" xfId="0"/>
    <xf numFmtId="0" fontId="1" fillId="0" borderId="0" xfId="0" applyFont="1" applyBorder="1"/>
    <xf numFmtId="0" fontId="4" fillId="0" borderId="0" xfId="0" applyFont="1"/>
    <xf numFmtId="0" fontId="4" fillId="0" borderId="1" xfId="0" applyFont="1" applyBorder="1" applyAlignment="1">
      <alignment vertical="center" textRotation="255"/>
    </xf>
    <xf numFmtId="0" fontId="4" fillId="0" borderId="2" xfId="0" applyFont="1" applyBorder="1" applyAlignment="1">
      <alignment vertical="center" textRotation="255"/>
    </xf>
    <xf numFmtId="0" fontId="5" fillId="0" borderId="0" xfId="0" applyFont="1"/>
    <xf numFmtId="0" fontId="1" fillId="0" borderId="3" xfId="0" applyFont="1" applyBorder="1" applyAlignment="1">
      <alignment horizontal="center"/>
    </xf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0" xfId="0" applyFont="1"/>
    <xf numFmtId="0" fontId="1" fillId="0" borderId="7" xfId="0" applyFont="1" applyBorder="1"/>
    <xf numFmtId="0" fontId="1" fillId="0" borderId="0" xfId="0" applyFont="1" applyBorder="1" applyAlignment="1">
      <alignment horizontal="center" shrinkToFit="1"/>
    </xf>
    <xf numFmtId="0" fontId="1" fillId="0" borderId="0" xfId="0" applyFont="1" applyBorder="1" applyAlignment="1">
      <alignment horizontal="right"/>
    </xf>
    <xf numFmtId="0" fontId="1" fillId="0" borderId="8" xfId="0" applyFont="1" applyBorder="1" applyAlignment="1">
      <alignment horizontal="right"/>
    </xf>
    <xf numFmtId="0" fontId="1" fillId="0" borderId="9" xfId="0" applyFont="1" applyBorder="1" applyAlignment="1">
      <alignment horizontal="right" vertical="center" shrinkToFit="1"/>
    </xf>
    <xf numFmtId="0" fontId="1" fillId="0" borderId="10" xfId="0" applyFont="1" applyBorder="1" applyAlignment="1">
      <alignment horizontal="right" vertical="center" shrinkToFit="1"/>
    </xf>
    <xf numFmtId="0" fontId="4" fillId="0" borderId="11" xfId="0" applyFont="1" applyBorder="1" applyAlignment="1">
      <alignment vertical="center" textRotation="255"/>
    </xf>
    <xf numFmtId="0" fontId="1" fillId="0" borderId="12" xfId="0" applyFont="1" applyBorder="1" applyAlignment="1">
      <alignment horizontal="left"/>
    </xf>
    <xf numFmtId="0" fontId="4" fillId="0" borderId="13" xfId="0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 shrinkToFit="1"/>
    </xf>
    <xf numFmtId="0" fontId="1" fillId="0" borderId="16" xfId="0" applyFont="1" applyBorder="1" applyAlignment="1">
      <alignment horizontal="center" vertical="center" shrinkToFit="1"/>
    </xf>
    <xf numFmtId="0" fontId="1" fillId="0" borderId="22" xfId="0" applyFont="1" applyBorder="1" applyAlignment="1">
      <alignment horizontal="center" vertical="center" shrinkToFit="1"/>
    </xf>
    <xf numFmtId="0" fontId="10" fillId="0" borderId="35" xfId="0" applyFont="1" applyBorder="1" applyAlignment="1">
      <alignment horizontal="center"/>
    </xf>
    <xf numFmtId="0" fontId="10" fillId="0" borderId="24" xfId="0" applyFont="1" applyBorder="1" applyAlignment="1">
      <alignment horizontal="center"/>
    </xf>
    <xf numFmtId="0" fontId="10" fillId="0" borderId="35" xfId="0" applyFont="1" applyBorder="1"/>
    <xf numFmtId="0" fontId="10" fillId="0" borderId="25" xfId="0" applyFont="1" applyBorder="1" applyAlignment="1">
      <alignment horizontal="center"/>
    </xf>
    <xf numFmtId="0" fontId="10" fillId="0" borderId="25" xfId="0" applyFont="1" applyBorder="1"/>
    <xf numFmtId="0" fontId="10" fillId="0" borderId="24" xfId="0" applyFont="1" applyBorder="1"/>
    <xf numFmtId="0" fontId="10" fillId="0" borderId="30" xfId="0" applyFont="1" applyBorder="1"/>
    <xf numFmtId="0" fontId="10" fillId="0" borderId="36" xfId="0" applyFont="1" applyBorder="1"/>
    <xf numFmtId="0" fontId="10" fillId="0" borderId="37" xfId="0" applyFont="1" applyBorder="1" applyAlignment="1">
      <alignment horizontal="center"/>
    </xf>
    <xf numFmtId="0" fontId="10" fillId="0" borderId="26" xfId="0" applyFont="1" applyBorder="1"/>
    <xf numFmtId="0" fontId="10" fillId="0" borderId="2" xfId="0" applyFont="1" applyBorder="1"/>
    <xf numFmtId="0" fontId="10" fillId="0" borderId="0" xfId="0" applyFont="1"/>
    <xf numFmtId="0" fontId="12" fillId="0" borderId="0" xfId="1" applyFont="1" applyBorder="1" applyAlignment="1">
      <alignment horizontal="left"/>
    </xf>
    <xf numFmtId="0" fontId="12" fillId="0" borderId="0" xfId="1" applyFont="1" applyBorder="1" applyAlignment="1">
      <alignment horizontal="center" shrinkToFit="1"/>
    </xf>
    <xf numFmtId="0" fontId="7" fillId="0" borderId="0" xfId="1" applyFont="1" applyBorder="1" applyAlignment="1">
      <alignment horizontal="center" shrinkToFit="1"/>
    </xf>
    <xf numFmtId="0" fontId="7" fillId="0" borderId="0" xfId="1" applyFont="1" applyBorder="1">
      <alignment vertical="center"/>
    </xf>
    <xf numFmtId="0" fontId="7" fillId="0" borderId="0" xfId="1" applyFont="1" applyFill="1" applyBorder="1" applyAlignment="1">
      <alignment horizontal="center" shrinkToFit="1"/>
    </xf>
    <xf numFmtId="0" fontId="13" fillId="0" borderId="0" xfId="1" applyFont="1" applyBorder="1" applyAlignment="1">
      <alignment horizontal="right"/>
    </xf>
    <xf numFmtId="0" fontId="13" fillId="0" borderId="0" xfId="1" applyFont="1" applyBorder="1" applyAlignment="1">
      <alignment horizontal="left"/>
    </xf>
    <xf numFmtId="0" fontId="13" fillId="0" borderId="0" xfId="1" applyFont="1" applyBorder="1" applyAlignment="1">
      <alignment horizontal="center"/>
    </xf>
    <xf numFmtId="0" fontId="15" fillId="2" borderId="38" xfId="1" applyFont="1" applyFill="1" applyBorder="1" applyAlignment="1">
      <alignment horizontal="center" vertical="center" shrinkToFit="1"/>
    </xf>
    <xf numFmtId="0" fontId="13" fillId="0" borderId="40" xfId="1" applyFont="1" applyBorder="1">
      <alignment vertical="center"/>
    </xf>
    <xf numFmtId="0" fontId="13" fillId="0" borderId="39" xfId="1" applyFont="1" applyBorder="1" applyAlignment="1">
      <alignment horizontal="center" vertical="center"/>
    </xf>
    <xf numFmtId="0" fontId="15" fillId="0" borderId="41" xfId="1" applyFont="1" applyFill="1" applyBorder="1" applyAlignment="1">
      <alignment horizontal="left" vertical="center" shrinkToFit="1"/>
    </xf>
    <xf numFmtId="0" fontId="15" fillId="0" borderId="41" xfId="1" applyFont="1" applyFill="1" applyBorder="1" applyAlignment="1">
      <alignment horizontal="right" vertical="center" shrinkToFit="1"/>
    </xf>
    <xf numFmtId="0" fontId="15" fillId="0" borderId="41" xfId="1" applyFont="1" applyBorder="1" applyAlignment="1">
      <alignment horizontal="left" vertical="center" shrinkToFit="1"/>
    </xf>
    <xf numFmtId="0" fontId="15" fillId="0" borderId="41" xfId="1" applyFont="1" applyBorder="1" applyAlignment="1">
      <alignment horizontal="right" vertical="center" shrinkToFit="1"/>
    </xf>
    <xf numFmtId="0" fontId="13" fillId="0" borderId="42" xfId="1" applyFont="1" applyBorder="1" applyAlignment="1">
      <alignment horizontal="right"/>
    </xf>
    <xf numFmtId="0" fontId="13" fillId="0" borderId="41" xfId="1" applyFont="1" applyBorder="1" applyAlignment="1">
      <alignment horizontal="center" vertical="center" shrinkToFit="1"/>
    </xf>
    <xf numFmtId="0" fontId="13" fillId="0" borderId="42" xfId="1" applyFont="1" applyBorder="1">
      <alignment vertical="center"/>
    </xf>
    <xf numFmtId="0" fontId="13" fillId="0" borderId="41" xfId="1" applyFont="1" applyBorder="1" applyAlignment="1">
      <alignment horizontal="center" vertical="center"/>
    </xf>
    <xf numFmtId="0" fontId="15" fillId="0" borderId="41" xfId="1" applyFont="1" applyFill="1" applyBorder="1" applyAlignment="1">
      <alignment vertical="center" textRotation="180" shrinkToFit="1"/>
    </xf>
    <xf numFmtId="0" fontId="13" fillId="0" borderId="41" xfId="1" applyFont="1" applyBorder="1" applyAlignment="1">
      <alignment horizontal="center"/>
    </xf>
    <xf numFmtId="0" fontId="13" fillId="0" borderId="41" xfId="1" applyFont="1" applyBorder="1" applyAlignment="1">
      <alignment horizontal="left" vertical="center"/>
    </xf>
    <xf numFmtId="0" fontId="15" fillId="0" borderId="43" xfId="1" applyFont="1" applyFill="1" applyBorder="1" applyAlignment="1">
      <alignment vertical="center" textRotation="180" shrinkToFit="1"/>
    </xf>
    <xf numFmtId="0" fontId="13" fillId="0" borderId="44" xfId="1" applyFont="1" applyBorder="1" applyAlignment="1">
      <alignment horizontal="right"/>
    </xf>
    <xf numFmtId="0" fontId="13" fillId="0" borderId="43" xfId="1" applyFont="1" applyBorder="1" applyAlignment="1">
      <alignment horizontal="left"/>
    </xf>
    <xf numFmtId="0" fontId="13" fillId="0" borderId="41" xfId="1" applyFont="1" applyBorder="1" applyAlignment="1">
      <alignment horizontal="left"/>
    </xf>
    <xf numFmtId="0" fontId="15" fillId="0" borderId="45" xfId="1" applyFont="1" applyBorder="1" applyAlignment="1">
      <alignment horizontal="left" vertical="center" shrinkToFit="1"/>
    </xf>
    <xf numFmtId="0" fontId="15" fillId="0" borderId="45" xfId="1" applyFont="1" applyFill="1" applyBorder="1" applyAlignment="1">
      <alignment vertical="center" textRotation="180" shrinkToFit="1"/>
    </xf>
    <xf numFmtId="0" fontId="15" fillId="0" borderId="45" xfId="1" applyFont="1" applyBorder="1" applyAlignment="1">
      <alignment horizontal="right" vertical="center" shrinkToFit="1"/>
    </xf>
    <xf numFmtId="0" fontId="15" fillId="0" borderId="45" xfId="1" applyFont="1" applyFill="1" applyBorder="1" applyAlignment="1">
      <alignment horizontal="left" vertical="center" shrinkToFit="1"/>
    </xf>
    <xf numFmtId="0" fontId="15" fillId="0" borderId="45" xfId="1" applyFont="1" applyFill="1" applyBorder="1" applyAlignment="1">
      <alignment horizontal="right" vertical="center" shrinkToFit="1"/>
    </xf>
    <xf numFmtId="0" fontId="1" fillId="0" borderId="23" xfId="0" applyFont="1" applyBorder="1" applyAlignment="1">
      <alignment vertical="top"/>
    </xf>
    <xf numFmtId="0" fontId="16" fillId="0" borderId="0" xfId="0" applyFont="1" applyBorder="1" applyAlignment="1">
      <alignment shrinkToFit="1"/>
    </xf>
    <xf numFmtId="0" fontId="0" fillId="0" borderId="0" xfId="0" applyBorder="1" applyAlignment="1">
      <alignment shrinkToFit="1"/>
    </xf>
    <xf numFmtId="0" fontId="1" fillId="0" borderId="0" xfId="0" applyFont="1" applyBorder="1" applyAlignment="1">
      <alignment vertical="top"/>
    </xf>
    <xf numFmtId="0" fontId="17" fillId="0" borderId="0" xfId="0" applyFont="1" applyBorder="1" applyAlignment="1">
      <alignment horizontal="right" vertical="top"/>
    </xf>
    <xf numFmtId="0" fontId="19" fillId="0" borderId="13" xfId="0" applyFont="1" applyBorder="1" applyAlignment="1">
      <alignment horizontal="left" vertical="center" shrinkToFit="1"/>
    </xf>
    <xf numFmtId="0" fontId="19" fillId="0" borderId="14" xfId="0" applyFont="1" applyBorder="1" applyAlignment="1">
      <alignment horizontal="right" vertical="center" shrinkToFit="1"/>
    </xf>
    <xf numFmtId="0" fontId="19" fillId="0" borderId="5" xfId="0" applyFont="1" applyBorder="1" applyAlignment="1">
      <alignment horizontal="left" vertical="center" shrinkToFit="1"/>
    </xf>
    <xf numFmtId="0" fontId="20" fillId="0" borderId="13" xfId="0" applyFont="1" applyBorder="1" applyAlignment="1">
      <alignment horizontal="left" vertical="center" shrinkToFit="1"/>
    </xf>
    <xf numFmtId="0" fontId="20" fillId="0" borderId="5" xfId="0" applyFont="1" applyBorder="1" applyAlignment="1">
      <alignment horizontal="left" vertical="center" shrinkToFit="1"/>
    </xf>
    <xf numFmtId="0" fontId="20" fillId="0" borderId="15" xfId="0" applyFont="1" applyBorder="1" applyAlignment="1">
      <alignment horizontal="left" vertical="center" shrinkToFit="1"/>
    </xf>
    <xf numFmtId="0" fontId="20" fillId="0" borderId="0" xfId="0" applyFont="1" applyBorder="1" applyAlignment="1">
      <alignment horizontal="right" vertical="center" shrinkToFit="1"/>
    </xf>
    <xf numFmtId="0" fontId="20" fillId="0" borderId="8" xfId="0" applyFont="1" applyBorder="1" applyAlignment="1">
      <alignment horizontal="left" vertical="center" shrinkToFit="1"/>
    </xf>
    <xf numFmtId="0" fontId="19" fillId="0" borderId="15" xfId="0" applyFont="1" applyBorder="1" applyAlignment="1">
      <alignment horizontal="left" vertical="center" shrinkToFit="1"/>
    </xf>
    <xf numFmtId="0" fontId="19" fillId="0" borderId="8" xfId="0" applyFont="1" applyBorder="1" applyAlignment="1">
      <alignment horizontal="left" vertical="center" shrinkToFit="1"/>
    </xf>
    <xf numFmtId="0" fontId="20" fillId="0" borderId="16" xfId="0" applyFont="1" applyBorder="1" applyAlignment="1">
      <alignment horizontal="left" vertical="center" shrinkToFit="1"/>
    </xf>
    <xf numFmtId="0" fontId="20" fillId="0" borderId="17" xfId="0" applyFont="1" applyBorder="1" applyAlignment="1">
      <alignment horizontal="right" vertical="center" shrinkToFit="1"/>
    </xf>
    <xf numFmtId="0" fontId="20" fillId="0" borderId="6" xfId="0" applyFont="1" applyBorder="1" applyAlignment="1">
      <alignment horizontal="left" vertical="center" shrinkToFit="1"/>
    </xf>
    <xf numFmtId="0" fontId="1" fillId="0" borderId="18" xfId="0" applyFont="1" applyBorder="1" applyAlignment="1">
      <alignment horizontal="right"/>
    </xf>
    <xf numFmtId="0" fontId="1" fillId="0" borderId="19" xfId="0" applyFont="1" applyBorder="1" applyAlignment="1">
      <alignment horizontal="right"/>
    </xf>
    <xf numFmtId="0" fontId="1" fillId="0" borderId="21" xfId="0" applyFont="1" applyBorder="1" applyAlignment="1">
      <alignment horizontal="right"/>
    </xf>
    <xf numFmtId="0" fontId="1" fillId="0" borderId="20" xfId="0" applyFont="1" applyBorder="1" applyAlignment="1">
      <alignment horizontal="right"/>
    </xf>
    <xf numFmtId="0" fontId="10" fillId="0" borderId="37" xfId="0" applyFont="1" applyBorder="1" applyAlignment="1">
      <alignment horizontal="center"/>
    </xf>
    <xf numFmtId="0" fontId="10" fillId="0" borderId="25" xfId="0" applyFont="1" applyBorder="1" applyAlignment="1">
      <alignment horizontal="center"/>
    </xf>
    <xf numFmtId="0" fontId="13" fillId="0" borderId="46" xfId="1" applyFont="1" applyBorder="1" applyAlignment="1">
      <alignment horizontal="center" vertical="center"/>
    </xf>
    <xf numFmtId="0" fontId="14" fillId="0" borderId="47" xfId="1" applyFont="1" applyFill="1" applyBorder="1" applyAlignment="1">
      <alignment horizontal="center" vertical="center"/>
    </xf>
    <xf numFmtId="0" fontId="14" fillId="0" borderId="47" xfId="1" applyFont="1" applyFill="1" applyBorder="1" applyAlignment="1">
      <alignment horizontal="center" vertical="center" shrinkToFit="1"/>
    </xf>
    <xf numFmtId="0" fontId="14" fillId="0" borderId="48" xfId="1" applyFont="1" applyFill="1" applyBorder="1" applyAlignment="1">
      <alignment vertical="center" wrapText="1" shrinkToFit="1"/>
    </xf>
    <xf numFmtId="0" fontId="14" fillId="0" borderId="49" xfId="1" applyFont="1" applyFill="1" applyBorder="1" applyAlignment="1">
      <alignment horizontal="center" vertical="center"/>
    </xf>
    <xf numFmtId="0" fontId="14" fillId="0" borderId="50" xfId="1" applyFont="1" applyFill="1" applyBorder="1" applyAlignment="1">
      <alignment vertical="center" wrapText="1" shrinkToFit="1"/>
    </xf>
    <xf numFmtId="0" fontId="13" fillId="0" borderId="51" xfId="1" applyFont="1" applyBorder="1" applyAlignment="1">
      <alignment horizontal="center" vertical="center"/>
    </xf>
    <xf numFmtId="0" fontId="13" fillId="0" borderId="52" xfId="1" applyFont="1" applyBorder="1" applyAlignment="1">
      <alignment horizontal="center" vertical="center"/>
    </xf>
    <xf numFmtId="0" fontId="13" fillId="0" borderId="47" xfId="1" applyFont="1" applyBorder="1" applyAlignment="1">
      <alignment horizontal="center" vertical="center"/>
    </xf>
    <xf numFmtId="0" fontId="13" fillId="0" borderId="53" xfId="1" applyFont="1" applyBorder="1" applyAlignment="1">
      <alignment horizontal="center" vertical="center"/>
    </xf>
    <xf numFmtId="0" fontId="13" fillId="0" borderId="54" xfId="1" applyFont="1" applyBorder="1" applyAlignment="1">
      <alignment horizontal="center"/>
    </xf>
    <xf numFmtId="0" fontId="5" fillId="0" borderId="55" xfId="0" applyFont="1" applyBorder="1" applyAlignment="1">
      <alignment horizontal="right"/>
    </xf>
    <xf numFmtId="0" fontId="13" fillId="0" borderId="56" xfId="1" applyFont="1" applyBorder="1" applyAlignment="1">
      <alignment horizontal="center"/>
    </xf>
    <xf numFmtId="0" fontId="5" fillId="0" borderId="57" xfId="0" applyFont="1" applyBorder="1" applyAlignment="1">
      <alignment horizontal="right"/>
    </xf>
    <xf numFmtId="0" fontId="7" fillId="0" borderId="54" xfId="1" applyFont="1" applyFill="1" applyBorder="1" applyAlignment="1">
      <alignment horizontal="center" vertical="center" shrinkToFit="1"/>
    </xf>
    <xf numFmtId="0" fontId="13" fillId="0" borderId="57" xfId="1" applyFont="1" applyBorder="1" applyAlignment="1">
      <alignment horizontal="center" vertical="center"/>
    </xf>
    <xf numFmtId="0" fontId="7" fillId="0" borderId="58" xfId="1" applyFont="1" applyFill="1" applyBorder="1" applyAlignment="1">
      <alignment horizontal="center" vertical="center" shrinkToFit="1"/>
    </xf>
    <xf numFmtId="0" fontId="13" fillId="0" borderId="59" xfId="1" applyFont="1" applyBorder="1" applyAlignment="1">
      <alignment horizontal="center"/>
    </xf>
    <xf numFmtId="0" fontId="7" fillId="0" borderId="56" xfId="1" applyFont="1" applyFill="1" applyBorder="1" applyAlignment="1">
      <alignment horizontal="center" vertical="center" shrinkToFit="1"/>
    </xf>
    <xf numFmtId="0" fontId="13" fillId="0" borderId="57" xfId="1" applyFont="1" applyBorder="1" applyAlignment="1">
      <alignment horizontal="center"/>
    </xf>
    <xf numFmtId="0" fontId="13" fillId="0" borderId="54" xfId="1" applyFont="1" applyFill="1" applyBorder="1" applyAlignment="1">
      <alignment horizontal="center"/>
    </xf>
    <xf numFmtId="0" fontId="13" fillId="0" borderId="56" xfId="1" applyFont="1" applyFill="1" applyBorder="1" applyAlignment="1">
      <alignment horizontal="center"/>
    </xf>
    <xf numFmtId="0" fontId="7" fillId="0" borderId="60" xfId="1" applyFont="1" applyBorder="1" applyAlignment="1">
      <alignment horizontal="center" vertical="center" shrinkToFit="1"/>
    </xf>
    <xf numFmtId="0" fontId="7" fillId="0" borderId="61" xfId="1" applyFont="1" applyFill="1" applyBorder="1" applyAlignment="1">
      <alignment horizontal="center" vertical="center" shrinkToFit="1"/>
    </xf>
    <xf numFmtId="0" fontId="13" fillId="0" borderId="62" xfId="1" applyFont="1" applyBorder="1" applyAlignment="1">
      <alignment horizontal="right"/>
    </xf>
    <xf numFmtId="0" fontId="13" fillId="0" borderId="45" xfId="1" applyFont="1" applyBorder="1" applyAlignment="1">
      <alignment horizontal="left"/>
    </xf>
    <xf numFmtId="0" fontId="13" fillId="0" borderId="63" xfId="1" applyFont="1" applyBorder="1" applyAlignment="1">
      <alignment horizontal="center" vertical="center"/>
    </xf>
    <xf numFmtId="0" fontId="16" fillId="0" borderId="23" xfId="0" applyFont="1" applyBorder="1" applyAlignment="1">
      <alignment shrinkToFit="1"/>
    </xf>
    <xf numFmtId="0" fontId="0" fillId="0" borderId="23" xfId="0" applyBorder="1" applyAlignment="1">
      <alignment shrinkToFit="1"/>
    </xf>
    <xf numFmtId="0" fontId="17" fillId="0" borderId="23" xfId="0" applyFont="1" applyBorder="1" applyAlignment="1">
      <alignment horizontal="right" vertical="top"/>
    </xf>
    <xf numFmtId="176" fontId="18" fillId="0" borderId="0" xfId="0" applyNumberFormat="1" applyFont="1" applyAlignment="1">
      <alignment horizontal="right" vertical="top"/>
    </xf>
    <xf numFmtId="0" fontId="5" fillId="0" borderId="11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 textRotation="180" shrinkToFit="1"/>
    </xf>
    <xf numFmtId="0" fontId="6" fillId="0" borderId="25" xfId="0" applyFont="1" applyBorder="1" applyAlignment="1">
      <alignment horizontal="center" vertical="center" textRotation="180" shrinkToFit="1"/>
    </xf>
    <xf numFmtId="0" fontId="6" fillId="0" borderId="26" xfId="0" applyFont="1" applyBorder="1" applyAlignment="1">
      <alignment horizontal="center" vertical="center" textRotation="180" shrinkToFit="1"/>
    </xf>
    <xf numFmtId="0" fontId="6" fillId="0" borderId="25" xfId="0" applyFont="1" applyBorder="1" applyAlignment="1">
      <alignment horizontal="right" vertical="top" textRotation="180" shrinkToFit="1"/>
    </xf>
    <xf numFmtId="0" fontId="6" fillId="0" borderId="26" xfId="0" applyFont="1" applyBorder="1" applyAlignment="1">
      <alignment horizontal="right" vertical="top" textRotation="180" shrinkToFit="1"/>
    </xf>
    <xf numFmtId="0" fontId="6" fillId="0" borderId="24" xfId="0" applyFont="1" applyBorder="1" applyAlignment="1">
      <alignment horizontal="right" vertical="top" textRotation="180" shrinkToFit="1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27" xfId="0" applyFont="1" applyFill="1" applyBorder="1" applyAlignment="1">
      <alignment horizontal="center" vertical="center"/>
    </xf>
    <xf numFmtId="0" fontId="4" fillId="0" borderId="28" xfId="0" applyFont="1" applyFill="1" applyBorder="1" applyAlignment="1">
      <alignment horizontal="center" vertical="center"/>
    </xf>
    <xf numFmtId="0" fontId="6" fillId="0" borderId="30" xfId="0" applyFont="1" applyBorder="1" applyAlignment="1">
      <alignment horizontal="right" vertical="top" textRotation="180" shrinkToFit="1"/>
    </xf>
    <xf numFmtId="0" fontId="20" fillId="0" borderId="22" xfId="0" applyFont="1" applyBorder="1" applyAlignment="1">
      <alignment horizontal="center" vertical="center" shrinkToFit="1"/>
    </xf>
    <xf numFmtId="0" fontId="20" fillId="0" borderId="12" xfId="0" applyFont="1" applyBorder="1" applyAlignment="1">
      <alignment horizontal="center" vertical="center" shrinkToFit="1"/>
    </xf>
    <xf numFmtId="0" fontId="20" fillId="0" borderId="7" xfId="0" applyFont="1" applyBorder="1" applyAlignment="1">
      <alignment horizontal="center" vertical="center" shrinkToFit="1"/>
    </xf>
    <xf numFmtId="0" fontId="20" fillId="0" borderId="31" xfId="0" applyFont="1" applyBorder="1" applyAlignment="1">
      <alignment horizontal="center" vertical="center" shrinkToFit="1"/>
    </xf>
    <xf numFmtId="0" fontId="20" fillId="0" borderId="32" xfId="0" applyFont="1" applyBorder="1" applyAlignment="1">
      <alignment horizontal="center" vertical="center" shrinkToFit="1"/>
    </xf>
    <xf numFmtId="0" fontId="20" fillId="0" borderId="33" xfId="0" applyFont="1" applyBorder="1" applyAlignment="1">
      <alignment horizontal="center" vertical="center" shrinkToFit="1"/>
    </xf>
    <xf numFmtId="0" fontId="6" fillId="0" borderId="24" xfId="0" applyFont="1" applyBorder="1" applyAlignment="1">
      <alignment horizontal="center" vertical="top" textRotation="180" shrinkToFit="1"/>
    </xf>
    <xf numFmtId="0" fontId="6" fillId="0" borderId="25" xfId="0" applyFont="1" applyBorder="1" applyAlignment="1">
      <alignment horizontal="center" vertical="top" textRotation="180" shrinkToFit="1"/>
    </xf>
    <xf numFmtId="0" fontId="6" fillId="0" borderId="26" xfId="0" applyFont="1" applyBorder="1" applyAlignment="1">
      <alignment horizontal="center" vertical="top" textRotation="180" shrinkToFit="1"/>
    </xf>
    <xf numFmtId="0" fontId="4" fillId="0" borderId="3" xfId="0" applyFont="1" applyBorder="1" applyAlignment="1">
      <alignment horizontal="center" vertical="center" textRotation="255" shrinkToFit="1"/>
    </xf>
    <xf numFmtId="0" fontId="4" fillId="0" borderId="29" xfId="0" applyFont="1" applyBorder="1" applyAlignment="1">
      <alignment horizontal="center" vertical="center" textRotation="255" shrinkToFit="1"/>
    </xf>
    <xf numFmtId="0" fontId="20" fillId="0" borderId="16" xfId="0" applyFont="1" applyBorder="1" applyAlignment="1">
      <alignment horizontal="center" vertical="center" shrinkToFit="1"/>
    </xf>
    <xf numFmtId="0" fontId="20" fillId="0" borderId="17" xfId="0" applyFont="1" applyBorder="1" applyAlignment="1">
      <alignment horizontal="center" vertical="center" shrinkToFit="1"/>
    </xf>
    <xf numFmtId="0" fontId="20" fillId="0" borderId="6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shrinkToFit="1"/>
    </xf>
    <xf numFmtId="0" fontId="10" fillId="0" borderId="37" xfId="0" applyFont="1" applyBorder="1" applyAlignment="1">
      <alignment horizontal="center" vertical="top" textRotation="255"/>
    </xf>
    <xf numFmtId="0" fontId="10" fillId="0" borderId="25" xfId="0" applyFont="1" applyBorder="1" applyAlignment="1">
      <alignment horizontal="center" vertical="top" textRotation="255"/>
    </xf>
    <xf numFmtId="0" fontId="10" fillId="0" borderId="30" xfId="0" applyFont="1" applyBorder="1" applyAlignment="1">
      <alignment horizontal="center" vertical="top" textRotation="255"/>
    </xf>
    <xf numFmtId="0" fontId="10" fillId="0" borderId="37" xfId="0" applyFont="1" applyBorder="1" applyAlignment="1">
      <alignment horizontal="center"/>
    </xf>
    <xf numFmtId="0" fontId="10" fillId="0" borderId="25" xfId="0" applyFont="1" applyBorder="1" applyAlignment="1">
      <alignment horizontal="center"/>
    </xf>
    <xf numFmtId="0" fontId="10" fillId="0" borderId="30" xfId="0" applyFont="1" applyBorder="1" applyAlignment="1">
      <alignment horizontal="center"/>
    </xf>
    <xf numFmtId="0" fontId="10" fillId="0" borderId="24" xfId="0" applyFont="1" applyBorder="1" applyAlignment="1">
      <alignment horizontal="center" vertical="top" textRotation="255"/>
    </xf>
    <xf numFmtId="0" fontId="10" fillId="0" borderId="2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35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/>
    </xf>
    <xf numFmtId="0" fontId="10" fillId="0" borderId="24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5" fillId="0" borderId="39" xfId="1" applyFont="1" applyFill="1" applyBorder="1" applyAlignment="1">
      <alignment horizontal="center" vertical="center" textRotation="255" wrapText="1" shrinkToFit="1"/>
    </xf>
    <xf numFmtId="0" fontId="15" fillId="0" borderId="41" xfId="1" applyFont="1" applyFill="1" applyBorder="1" applyAlignment="1">
      <alignment horizontal="center" vertical="center" textRotation="255" wrapText="1" shrinkToFit="1"/>
    </xf>
    <xf numFmtId="0" fontId="15" fillId="0" borderId="45" xfId="1" applyFont="1" applyFill="1" applyBorder="1" applyAlignment="1">
      <alignment horizontal="center" vertical="center" textRotation="255" wrapText="1" shrinkToFit="1"/>
    </xf>
    <xf numFmtId="0" fontId="13" fillId="0" borderId="56" xfId="1" applyFont="1" applyBorder="1" applyAlignment="1">
      <alignment horizontal="center" vertical="center" textRotation="255" shrinkToFit="1"/>
    </xf>
    <xf numFmtId="0" fontId="15" fillId="0" borderId="43" xfId="1" applyFont="1" applyFill="1" applyBorder="1" applyAlignment="1">
      <alignment horizontal="center" vertical="center" textRotation="255" wrapText="1" shrinkToFit="1"/>
    </xf>
    <xf numFmtId="0" fontId="13" fillId="0" borderId="56" xfId="1" applyFont="1" applyFill="1" applyBorder="1" applyAlignment="1">
      <alignment horizontal="center" vertical="center" textRotation="255" shrinkToFit="1"/>
    </xf>
    <xf numFmtId="0" fontId="11" fillId="0" borderId="0" xfId="0" applyFont="1" applyAlignment="1">
      <alignment horizontal="center"/>
    </xf>
  </cellXfs>
  <cellStyles count="2">
    <cellStyle name="一般" xfId="0" builtinId="0"/>
    <cellStyle name="一般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51"/>
  <sheetViews>
    <sheetView tabSelected="1" zoomScale="80" zoomScaleNormal="80" workbookViewId="0">
      <selection activeCell="T40" sqref="T1:T1048576"/>
    </sheetView>
  </sheetViews>
  <sheetFormatPr defaultColWidth="9" defaultRowHeight="16.2" x14ac:dyDescent="0.3"/>
  <cols>
    <col min="1" max="1" width="0.77734375" style="10" customWidth="1"/>
    <col min="2" max="2" width="4.88671875" style="10" customWidth="1"/>
    <col min="3" max="3" width="4.6640625" style="10" hidden="1" customWidth="1"/>
    <col min="4" max="4" width="5.109375" style="10" customWidth="1"/>
    <col min="5" max="5" width="12.44140625" style="10" customWidth="1"/>
    <col min="6" max="6" width="6.88671875" style="10" customWidth="1"/>
    <col min="7" max="7" width="4.88671875" style="10" customWidth="1"/>
    <col min="8" max="8" width="12.44140625" style="10" customWidth="1"/>
    <col min="9" max="9" width="6.88671875" style="10" customWidth="1"/>
    <col min="10" max="10" width="4.88671875" style="10" customWidth="1"/>
    <col min="11" max="11" width="12.44140625" style="10" customWidth="1"/>
    <col min="12" max="12" width="6.88671875" style="10" customWidth="1"/>
    <col min="13" max="13" width="4.88671875" style="10" customWidth="1"/>
    <col min="14" max="14" width="12.44140625" style="10" customWidth="1"/>
    <col min="15" max="15" width="6.88671875" style="10" customWidth="1"/>
    <col min="16" max="16" width="4.88671875" style="10" customWidth="1"/>
    <col min="17" max="17" width="12.44140625" style="10" customWidth="1"/>
    <col min="18" max="18" width="6.88671875" style="10" customWidth="1"/>
    <col min="19" max="19" width="4.88671875" style="10" customWidth="1"/>
    <col min="20" max="20" width="6.33203125" style="10" customWidth="1"/>
    <col min="21" max="21" width="10.6640625" style="10" customWidth="1"/>
    <col min="22" max="22" width="10.77734375" style="10" customWidth="1"/>
    <col min="23" max="24" width="0" style="10" hidden="1" customWidth="1"/>
    <col min="25" max="16384" width="9" style="10"/>
  </cols>
  <sheetData>
    <row r="1" spans="2:24" s="1" customFormat="1" ht="33" x14ac:dyDescent="0.6">
      <c r="B1" s="150" t="s">
        <v>58</v>
      </c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50"/>
      <c r="P1" s="150"/>
      <c r="Q1" s="150"/>
      <c r="R1" s="150"/>
      <c r="S1" s="150"/>
      <c r="T1" s="150"/>
      <c r="U1" s="150"/>
      <c r="V1" s="150"/>
    </row>
    <row r="2" spans="2:24" s="1" customFormat="1" ht="18.75" customHeight="1" thickBot="1" x14ac:dyDescent="0.35">
      <c r="B2" s="18" t="s">
        <v>60</v>
      </c>
      <c r="C2" s="18"/>
      <c r="D2" s="12"/>
      <c r="E2" s="12"/>
      <c r="F2" s="12"/>
      <c r="G2" s="12"/>
      <c r="K2" s="13"/>
      <c r="N2" s="13"/>
      <c r="T2" s="1" t="s">
        <v>59</v>
      </c>
    </row>
    <row r="3" spans="2:24" s="2" customFormat="1" ht="45.6" x14ac:dyDescent="0.4">
      <c r="B3" s="3" t="s">
        <v>0</v>
      </c>
      <c r="C3" s="17" t="s">
        <v>1</v>
      </c>
      <c r="D3" s="4" t="s">
        <v>2</v>
      </c>
      <c r="E3" s="132" t="s">
        <v>7</v>
      </c>
      <c r="F3" s="133"/>
      <c r="G3" s="134"/>
      <c r="H3" s="132" t="s">
        <v>8</v>
      </c>
      <c r="I3" s="133"/>
      <c r="J3" s="134"/>
      <c r="K3" s="132" t="s">
        <v>8</v>
      </c>
      <c r="L3" s="133"/>
      <c r="M3" s="134"/>
      <c r="N3" s="132" t="s">
        <v>8</v>
      </c>
      <c r="O3" s="133"/>
      <c r="P3" s="134"/>
      <c r="Q3" s="132" t="s">
        <v>9</v>
      </c>
      <c r="R3" s="133"/>
      <c r="S3" s="134"/>
      <c r="T3" s="4" t="s">
        <v>10</v>
      </c>
      <c r="U3" s="121" t="s">
        <v>11</v>
      </c>
      <c r="V3" s="122"/>
    </row>
    <row r="4" spans="2:24" s="5" customFormat="1" ht="19.5" customHeight="1" x14ac:dyDescent="0.4">
      <c r="B4" s="6">
        <v>11</v>
      </c>
      <c r="C4" s="123"/>
      <c r="D4" s="126" t="s">
        <v>61</v>
      </c>
      <c r="E4" s="129" t="s">
        <v>62</v>
      </c>
      <c r="F4" s="130"/>
      <c r="G4" s="131"/>
      <c r="H4" s="129" t="s">
        <v>70</v>
      </c>
      <c r="I4" s="130"/>
      <c r="J4" s="131"/>
      <c r="K4" s="129" t="s">
        <v>78</v>
      </c>
      <c r="L4" s="130"/>
      <c r="M4" s="131"/>
      <c r="N4" s="129" t="s">
        <v>83</v>
      </c>
      <c r="O4" s="130"/>
      <c r="P4" s="131"/>
      <c r="Q4" s="129" t="s">
        <v>86</v>
      </c>
      <c r="R4" s="130"/>
      <c r="S4" s="131"/>
      <c r="T4" s="142" t="s">
        <v>200</v>
      </c>
      <c r="U4" s="19" t="s">
        <v>71</v>
      </c>
      <c r="V4" s="84" t="s">
        <v>185</v>
      </c>
      <c r="W4" s="5" t="s">
        <v>36</v>
      </c>
      <c r="X4" s="5" t="s">
        <v>152</v>
      </c>
    </row>
    <row r="5" spans="2:24" s="5" customFormat="1" ht="19.5" customHeight="1" x14ac:dyDescent="0.4">
      <c r="B5" s="6" t="s">
        <v>5</v>
      </c>
      <c r="C5" s="124"/>
      <c r="D5" s="126"/>
      <c r="E5" s="71" t="s">
        <v>186</v>
      </c>
      <c r="F5" s="72">
        <v>1</v>
      </c>
      <c r="G5" s="73" t="s">
        <v>65</v>
      </c>
      <c r="H5" s="74" t="s">
        <v>187</v>
      </c>
      <c r="I5" s="72">
        <v>1.5</v>
      </c>
      <c r="J5" s="75" t="s">
        <v>65</v>
      </c>
      <c r="K5" s="74" t="s">
        <v>79</v>
      </c>
      <c r="L5" s="72">
        <v>1</v>
      </c>
      <c r="M5" s="75" t="s">
        <v>65</v>
      </c>
      <c r="N5" s="74" t="s">
        <v>84</v>
      </c>
      <c r="O5" s="72">
        <v>2</v>
      </c>
      <c r="P5" s="75" t="s">
        <v>65</v>
      </c>
      <c r="Q5" s="74" t="s">
        <v>188</v>
      </c>
      <c r="R5" s="72">
        <v>1</v>
      </c>
      <c r="S5" s="75" t="s">
        <v>88</v>
      </c>
      <c r="T5" s="143"/>
      <c r="U5" s="20" t="s">
        <v>72</v>
      </c>
      <c r="V5" s="84" t="s">
        <v>184</v>
      </c>
      <c r="W5" s="5" t="s">
        <v>38</v>
      </c>
      <c r="X5" s="5" t="s">
        <v>153</v>
      </c>
    </row>
    <row r="6" spans="2:24" s="5" customFormat="1" ht="19.5" customHeight="1" x14ac:dyDescent="0.4">
      <c r="B6" s="6">
        <v>27</v>
      </c>
      <c r="C6" s="124"/>
      <c r="D6" s="126"/>
      <c r="E6" s="76" t="s">
        <v>66</v>
      </c>
      <c r="F6" s="77">
        <v>1</v>
      </c>
      <c r="G6" s="78" t="s">
        <v>65</v>
      </c>
      <c r="H6" s="76" t="s">
        <v>74</v>
      </c>
      <c r="I6" s="77">
        <v>1</v>
      </c>
      <c r="J6" s="78" t="s">
        <v>75</v>
      </c>
      <c r="K6" s="76" t="s">
        <v>80</v>
      </c>
      <c r="L6" s="77">
        <v>0.3</v>
      </c>
      <c r="M6" s="78" t="s">
        <v>65</v>
      </c>
      <c r="N6" s="76" t="s">
        <v>85</v>
      </c>
      <c r="O6" s="77">
        <v>0.3</v>
      </c>
      <c r="P6" s="78" t="s">
        <v>65</v>
      </c>
      <c r="Q6" s="76" t="s">
        <v>89</v>
      </c>
      <c r="R6" s="77">
        <v>0.3</v>
      </c>
      <c r="S6" s="78" t="s">
        <v>65</v>
      </c>
      <c r="T6" s="143"/>
      <c r="U6" s="20" t="s">
        <v>87</v>
      </c>
      <c r="V6" s="84" t="s">
        <v>170</v>
      </c>
      <c r="W6" s="5" t="s">
        <v>40</v>
      </c>
      <c r="X6" s="5" t="s">
        <v>154</v>
      </c>
    </row>
    <row r="7" spans="2:24" s="5" customFormat="1" ht="19.5" customHeight="1" x14ac:dyDescent="0.4">
      <c r="B7" s="6" t="s">
        <v>4</v>
      </c>
      <c r="C7" s="124"/>
      <c r="D7" s="126"/>
      <c r="E7" s="76" t="s">
        <v>67</v>
      </c>
      <c r="F7" s="77">
        <v>0.3</v>
      </c>
      <c r="G7" s="78" t="s">
        <v>65</v>
      </c>
      <c r="H7" s="79" t="s">
        <v>76</v>
      </c>
      <c r="I7" s="77">
        <v>0.3</v>
      </c>
      <c r="J7" s="80" t="s">
        <v>65</v>
      </c>
      <c r="K7" s="79" t="s">
        <v>81</v>
      </c>
      <c r="L7" s="77">
        <v>0.3</v>
      </c>
      <c r="M7" s="80" t="s">
        <v>65</v>
      </c>
      <c r="N7" s="79"/>
      <c r="O7" s="77"/>
      <c r="P7" s="80"/>
      <c r="Q7" s="79"/>
      <c r="R7" s="77"/>
      <c r="S7" s="80"/>
      <c r="T7" s="143"/>
      <c r="U7" s="20" t="s">
        <v>64</v>
      </c>
      <c r="V7" s="84" t="s">
        <v>171</v>
      </c>
      <c r="W7" s="5" t="s">
        <v>42</v>
      </c>
      <c r="X7" s="5" t="s">
        <v>155</v>
      </c>
    </row>
    <row r="8" spans="2:24" s="5" customFormat="1" ht="19.5" customHeight="1" x14ac:dyDescent="0.4">
      <c r="B8" s="145" t="s">
        <v>69</v>
      </c>
      <c r="C8" s="124"/>
      <c r="D8" s="126"/>
      <c r="E8" s="76" t="s">
        <v>68</v>
      </c>
      <c r="F8" s="77">
        <v>0.1</v>
      </c>
      <c r="G8" s="78" t="s">
        <v>65</v>
      </c>
      <c r="H8" s="76"/>
      <c r="I8" s="77"/>
      <c r="J8" s="78"/>
      <c r="K8" s="76" t="s">
        <v>82</v>
      </c>
      <c r="L8" s="77">
        <v>0.1</v>
      </c>
      <c r="M8" s="78" t="s">
        <v>65</v>
      </c>
      <c r="N8" s="76"/>
      <c r="O8" s="77"/>
      <c r="P8" s="78"/>
      <c r="Q8" s="76"/>
      <c r="R8" s="77"/>
      <c r="S8" s="78"/>
      <c r="T8" s="143"/>
      <c r="U8" s="20"/>
      <c r="V8" s="84"/>
      <c r="W8" s="5" t="s">
        <v>45</v>
      </c>
      <c r="X8" s="5" t="s">
        <v>153</v>
      </c>
    </row>
    <row r="9" spans="2:24" s="5" customFormat="1" ht="19.5" customHeight="1" x14ac:dyDescent="0.4">
      <c r="B9" s="145"/>
      <c r="C9" s="125"/>
      <c r="D9" s="126"/>
      <c r="E9" s="76"/>
      <c r="F9" s="77"/>
      <c r="G9" s="78"/>
      <c r="H9" s="76"/>
      <c r="I9" s="77"/>
      <c r="J9" s="78"/>
      <c r="K9" s="76"/>
      <c r="L9" s="77"/>
      <c r="M9" s="78"/>
      <c r="N9" s="76"/>
      <c r="O9" s="77"/>
      <c r="P9" s="78"/>
      <c r="Q9" s="76"/>
      <c r="R9" s="77"/>
      <c r="S9" s="78"/>
      <c r="T9" s="143"/>
      <c r="U9" s="20"/>
      <c r="V9" s="84"/>
      <c r="W9" s="5" t="s">
        <v>46</v>
      </c>
      <c r="X9" s="5" t="s">
        <v>156</v>
      </c>
    </row>
    <row r="10" spans="2:24" s="5" customFormat="1" ht="22.2" x14ac:dyDescent="0.4">
      <c r="B10" s="146"/>
      <c r="C10" s="8"/>
      <c r="D10" s="126"/>
      <c r="E10" s="76"/>
      <c r="F10" s="77"/>
      <c r="G10" s="78"/>
      <c r="H10" s="76"/>
      <c r="I10" s="77"/>
      <c r="J10" s="78"/>
      <c r="K10" s="76"/>
      <c r="L10" s="77"/>
      <c r="M10" s="78"/>
      <c r="N10" s="76"/>
      <c r="O10" s="77"/>
      <c r="P10" s="78"/>
      <c r="Q10" s="76"/>
      <c r="R10" s="77"/>
      <c r="S10" s="78"/>
      <c r="T10" s="143"/>
      <c r="U10" s="20"/>
      <c r="V10" s="84"/>
    </row>
    <row r="11" spans="2:24" s="5" customFormat="1" ht="22.2" x14ac:dyDescent="0.4">
      <c r="B11" s="7" t="s">
        <v>77</v>
      </c>
      <c r="C11" s="14"/>
      <c r="D11" s="126"/>
      <c r="E11" s="81"/>
      <c r="F11" s="82"/>
      <c r="G11" s="83"/>
      <c r="H11" s="81"/>
      <c r="I11" s="82"/>
      <c r="J11" s="83"/>
      <c r="K11" s="81"/>
      <c r="L11" s="82"/>
      <c r="M11" s="83"/>
      <c r="N11" s="81"/>
      <c r="O11" s="82"/>
      <c r="P11" s="83"/>
      <c r="Q11" s="81"/>
      <c r="R11" s="82"/>
      <c r="S11" s="83"/>
      <c r="T11" s="144"/>
      <c r="U11" s="20"/>
      <c r="V11" s="84"/>
    </row>
    <row r="12" spans="2:24" s="5" customFormat="1" ht="21" x14ac:dyDescent="0.4">
      <c r="B12" s="15">
        <v>22</v>
      </c>
      <c r="C12" s="9"/>
      <c r="D12" s="127"/>
      <c r="E12" s="147" t="s">
        <v>151</v>
      </c>
      <c r="F12" s="148"/>
      <c r="G12" s="148"/>
      <c r="H12" s="148"/>
      <c r="I12" s="148"/>
      <c r="J12" s="148"/>
      <c r="K12" s="148"/>
      <c r="L12" s="148"/>
      <c r="M12" s="148"/>
      <c r="N12" s="148"/>
      <c r="O12" s="148"/>
      <c r="P12" s="148"/>
      <c r="Q12" s="148"/>
      <c r="R12" s="148"/>
      <c r="S12" s="148"/>
      <c r="T12" s="149"/>
      <c r="U12" s="21"/>
      <c r="V12" s="85"/>
    </row>
    <row r="13" spans="2:24" s="5" customFormat="1" ht="22.2" customHeight="1" x14ac:dyDescent="0.4">
      <c r="B13" s="6">
        <v>11</v>
      </c>
      <c r="C13" s="123"/>
      <c r="D13" s="128" t="s">
        <v>90</v>
      </c>
      <c r="E13" s="129" t="s">
        <v>92</v>
      </c>
      <c r="F13" s="130"/>
      <c r="G13" s="131"/>
      <c r="H13" s="129" t="s">
        <v>99</v>
      </c>
      <c r="I13" s="130"/>
      <c r="J13" s="131"/>
      <c r="K13" s="129" t="s">
        <v>103</v>
      </c>
      <c r="L13" s="130"/>
      <c r="M13" s="131"/>
      <c r="N13" s="129" t="s">
        <v>106</v>
      </c>
      <c r="O13" s="130"/>
      <c r="P13" s="131"/>
      <c r="Q13" s="129" t="s">
        <v>110</v>
      </c>
      <c r="R13" s="130"/>
      <c r="S13" s="131"/>
      <c r="T13" s="142" t="s">
        <v>114</v>
      </c>
      <c r="U13" s="19" t="s">
        <v>107</v>
      </c>
      <c r="V13" s="86" t="s">
        <v>172</v>
      </c>
      <c r="W13" s="5" t="s">
        <v>36</v>
      </c>
      <c r="X13" s="5" t="s">
        <v>158</v>
      </c>
    </row>
    <row r="14" spans="2:24" s="5" customFormat="1" ht="22.2" x14ac:dyDescent="0.4">
      <c r="B14" s="6" t="s">
        <v>3</v>
      </c>
      <c r="C14" s="124"/>
      <c r="D14" s="126"/>
      <c r="E14" s="74" t="s">
        <v>93</v>
      </c>
      <c r="F14" s="72">
        <v>22</v>
      </c>
      <c r="G14" s="75" t="s">
        <v>94</v>
      </c>
      <c r="H14" s="74" t="s">
        <v>189</v>
      </c>
      <c r="I14" s="72">
        <v>1</v>
      </c>
      <c r="J14" s="75" t="s">
        <v>65</v>
      </c>
      <c r="K14" s="74" t="s">
        <v>104</v>
      </c>
      <c r="L14" s="72">
        <v>2</v>
      </c>
      <c r="M14" s="75" t="s">
        <v>65</v>
      </c>
      <c r="N14" s="74" t="s">
        <v>109</v>
      </c>
      <c r="O14" s="72">
        <v>2</v>
      </c>
      <c r="P14" s="75" t="s">
        <v>65</v>
      </c>
      <c r="Q14" s="74" t="s">
        <v>111</v>
      </c>
      <c r="R14" s="72">
        <v>0.3</v>
      </c>
      <c r="S14" s="75" t="s">
        <v>65</v>
      </c>
      <c r="T14" s="143"/>
      <c r="U14" s="20" t="s">
        <v>72</v>
      </c>
      <c r="V14" s="84" t="s">
        <v>173</v>
      </c>
      <c r="W14" s="5" t="s">
        <v>38</v>
      </c>
      <c r="X14" s="5" t="s">
        <v>153</v>
      </c>
    </row>
    <row r="15" spans="2:24" s="5" customFormat="1" ht="22.2" x14ac:dyDescent="0.4">
      <c r="B15" s="6">
        <v>28</v>
      </c>
      <c r="C15" s="124"/>
      <c r="D15" s="126"/>
      <c r="E15" s="76" t="s">
        <v>95</v>
      </c>
      <c r="F15" s="77">
        <v>5</v>
      </c>
      <c r="G15" s="78" t="s">
        <v>94</v>
      </c>
      <c r="H15" s="76" t="s">
        <v>100</v>
      </c>
      <c r="I15" s="77">
        <v>0.3</v>
      </c>
      <c r="J15" s="78" t="s">
        <v>65</v>
      </c>
      <c r="K15" s="76" t="s">
        <v>105</v>
      </c>
      <c r="L15" s="77">
        <v>0.3</v>
      </c>
      <c r="M15" s="78" t="s">
        <v>65</v>
      </c>
      <c r="N15" s="76"/>
      <c r="O15" s="77"/>
      <c r="P15" s="78"/>
      <c r="Q15" s="76" t="s">
        <v>112</v>
      </c>
      <c r="R15" s="77">
        <v>0.1</v>
      </c>
      <c r="S15" s="78" t="s">
        <v>65</v>
      </c>
      <c r="T15" s="143"/>
      <c r="U15" s="20" t="s">
        <v>63</v>
      </c>
      <c r="V15" s="84" t="s">
        <v>174</v>
      </c>
      <c r="W15" s="5" t="s">
        <v>40</v>
      </c>
      <c r="X15" s="5" t="s">
        <v>156</v>
      </c>
    </row>
    <row r="16" spans="2:24" s="5" customFormat="1" ht="22.2" x14ac:dyDescent="0.4">
      <c r="B16" s="6" t="s">
        <v>4</v>
      </c>
      <c r="C16" s="124"/>
      <c r="D16" s="126"/>
      <c r="E16" s="76" t="s">
        <v>96</v>
      </c>
      <c r="F16" s="77">
        <v>0</v>
      </c>
      <c r="G16" s="78" t="s">
        <v>75</v>
      </c>
      <c r="H16" s="76" t="s">
        <v>101</v>
      </c>
      <c r="I16" s="77">
        <v>0.3</v>
      </c>
      <c r="J16" s="78" t="s">
        <v>65</v>
      </c>
      <c r="K16" s="76"/>
      <c r="L16" s="77"/>
      <c r="M16" s="78"/>
      <c r="N16" s="76"/>
      <c r="O16" s="77"/>
      <c r="P16" s="78"/>
      <c r="Q16" s="76" t="s">
        <v>113</v>
      </c>
      <c r="R16" s="77">
        <v>0.1</v>
      </c>
      <c r="S16" s="78" t="s">
        <v>65</v>
      </c>
      <c r="T16" s="143"/>
      <c r="U16" s="20" t="s">
        <v>73</v>
      </c>
      <c r="V16" s="84" t="s">
        <v>175</v>
      </c>
      <c r="W16" s="5" t="s">
        <v>42</v>
      </c>
      <c r="X16" s="5" t="s">
        <v>155</v>
      </c>
    </row>
    <row r="17" spans="2:24" s="5" customFormat="1" ht="22.2" x14ac:dyDescent="0.4">
      <c r="B17" s="145" t="s">
        <v>91</v>
      </c>
      <c r="C17" s="124"/>
      <c r="D17" s="126"/>
      <c r="E17" s="76" t="s">
        <v>97</v>
      </c>
      <c r="F17" s="77">
        <v>0</v>
      </c>
      <c r="G17" s="78" t="s">
        <v>98</v>
      </c>
      <c r="H17" s="76" t="s">
        <v>102</v>
      </c>
      <c r="I17" s="77">
        <v>0.1</v>
      </c>
      <c r="J17" s="78" t="s">
        <v>65</v>
      </c>
      <c r="K17" s="76"/>
      <c r="L17" s="77"/>
      <c r="M17" s="78"/>
      <c r="N17" s="76"/>
      <c r="O17" s="77"/>
      <c r="P17" s="78"/>
      <c r="Q17" s="76" t="s">
        <v>190</v>
      </c>
      <c r="R17" s="77">
        <v>0.1</v>
      </c>
      <c r="S17" s="78" t="s">
        <v>65</v>
      </c>
      <c r="T17" s="143"/>
      <c r="U17" s="20"/>
      <c r="V17" s="84"/>
      <c r="W17" s="5" t="s">
        <v>45</v>
      </c>
      <c r="X17" s="5" t="s">
        <v>153</v>
      </c>
    </row>
    <row r="18" spans="2:24" s="5" customFormat="1" ht="22.2" x14ac:dyDescent="0.4">
      <c r="B18" s="145"/>
      <c r="C18" s="125"/>
      <c r="D18" s="126"/>
      <c r="E18" s="76"/>
      <c r="F18" s="77"/>
      <c r="G18" s="78"/>
      <c r="H18" s="76"/>
      <c r="I18" s="77"/>
      <c r="J18" s="78"/>
      <c r="K18" s="76"/>
      <c r="L18" s="77"/>
      <c r="M18" s="78"/>
      <c r="N18" s="76"/>
      <c r="O18" s="77"/>
      <c r="P18" s="78"/>
      <c r="Q18" s="76"/>
      <c r="R18" s="77"/>
      <c r="S18" s="78"/>
      <c r="T18" s="143"/>
      <c r="U18" s="20"/>
      <c r="V18" s="84"/>
      <c r="W18" s="5" t="s">
        <v>46</v>
      </c>
      <c r="X18" s="5" t="s">
        <v>156</v>
      </c>
    </row>
    <row r="19" spans="2:24" s="5" customFormat="1" ht="22.2" x14ac:dyDescent="0.4">
      <c r="B19" s="146"/>
      <c r="C19" s="8"/>
      <c r="D19" s="126"/>
      <c r="E19" s="76"/>
      <c r="F19" s="77"/>
      <c r="G19" s="78"/>
      <c r="H19" s="76"/>
      <c r="I19" s="77"/>
      <c r="J19" s="78"/>
      <c r="K19" s="76"/>
      <c r="L19" s="77"/>
      <c r="M19" s="78"/>
      <c r="N19" s="76"/>
      <c r="O19" s="77"/>
      <c r="P19" s="78"/>
      <c r="Q19" s="76"/>
      <c r="R19" s="77"/>
      <c r="S19" s="78"/>
      <c r="T19" s="143"/>
      <c r="U19" s="20"/>
      <c r="V19" s="84"/>
    </row>
    <row r="20" spans="2:24" s="5" customFormat="1" ht="22.2" x14ac:dyDescent="0.4">
      <c r="B20" s="7" t="s">
        <v>77</v>
      </c>
      <c r="C20" s="14"/>
      <c r="D20" s="126"/>
      <c r="E20" s="81"/>
      <c r="F20" s="82"/>
      <c r="G20" s="83"/>
      <c r="H20" s="81"/>
      <c r="I20" s="82"/>
      <c r="J20" s="83"/>
      <c r="K20" s="81"/>
      <c r="L20" s="82"/>
      <c r="M20" s="83"/>
      <c r="N20" s="81"/>
      <c r="O20" s="82"/>
      <c r="P20" s="83"/>
      <c r="Q20" s="81"/>
      <c r="R20" s="82"/>
      <c r="S20" s="83"/>
      <c r="T20" s="144"/>
      <c r="U20" s="20"/>
      <c r="V20" s="84"/>
    </row>
    <row r="21" spans="2:24" s="5" customFormat="1" ht="21" x14ac:dyDescent="0.4">
      <c r="B21" s="15">
        <v>22</v>
      </c>
      <c r="C21" s="9"/>
      <c r="D21" s="127"/>
      <c r="E21" s="147" t="s">
        <v>157</v>
      </c>
      <c r="F21" s="148"/>
      <c r="G21" s="148"/>
      <c r="H21" s="148"/>
      <c r="I21" s="148"/>
      <c r="J21" s="148"/>
      <c r="K21" s="148"/>
      <c r="L21" s="148"/>
      <c r="M21" s="148"/>
      <c r="N21" s="148"/>
      <c r="O21" s="148"/>
      <c r="P21" s="148"/>
      <c r="Q21" s="148"/>
      <c r="R21" s="148"/>
      <c r="S21" s="148"/>
      <c r="T21" s="149"/>
      <c r="U21" s="21"/>
      <c r="V21" s="85"/>
    </row>
    <row r="22" spans="2:24" s="5" customFormat="1" ht="22.2" customHeight="1" x14ac:dyDescent="0.4">
      <c r="B22" s="6">
        <v>11</v>
      </c>
      <c r="C22" s="123"/>
      <c r="D22" s="128" t="s">
        <v>115</v>
      </c>
      <c r="E22" s="129" t="s">
        <v>116</v>
      </c>
      <c r="F22" s="130"/>
      <c r="G22" s="131"/>
      <c r="H22" s="129" t="s">
        <v>119</v>
      </c>
      <c r="I22" s="130"/>
      <c r="J22" s="131"/>
      <c r="K22" s="129" t="s">
        <v>121</v>
      </c>
      <c r="L22" s="130"/>
      <c r="M22" s="131"/>
      <c r="N22" s="129" t="s">
        <v>125</v>
      </c>
      <c r="O22" s="130"/>
      <c r="P22" s="131"/>
      <c r="Q22" s="129" t="s">
        <v>127</v>
      </c>
      <c r="R22" s="130"/>
      <c r="S22" s="131"/>
      <c r="T22" s="142" t="s">
        <v>150</v>
      </c>
      <c r="U22" s="19" t="s">
        <v>71</v>
      </c>
      <c r="V22" s="86" t="s">
        <v>180</v>
      </c>
      <c r="W22" s="5" t="s">
        <v>36</v>
      </c>
      <c r="X22" s="5" t="s">
        <v>160</v>
      </c>
    </row>
    <row r="23" spans="2:24" s="5" customFormat="1" ht="22.2" x14ac:dyDescent="0.4">
      <c r="B23" s="6" t="s">
        <v>3</v>
      </c>
      <c r="C23" s="124"/>
      <c r="D23" s="126"/>
      <c r="E23" s="74" t="s">
        <v>191</v>
      </c>
      <c r="F23" s="72">
        <v>22</v>
      </c>
      <c r="G23" s="75" t="s">
        <v>117</v>
      </c>
      <c r="H23" s="74" t="s">
        <v>192</v>
      </c>
      <c r="I23" s="72">
        <v>0.6</v>
      </c>
      <c r="J23" s="75" t="s">
        <v>65</v>
      </c>
      <c r="K23" s="74" t="s">
        <v>122</v>
      </c>
      <c r="L23" s="72">
        <v>1</v>
      </c>
      <c r="M23" s="75" t="s">
        <v>65</v>
      </c>
      <c r="N23" s="74" t="s">
        <v>126</v>
      </c>
      <c r="O23" s="72">
        <v>2</v>
      </c>
      <c r="P23" s="75" t="s">
        <v>65</v>
      </c>
      <c r="Q23" s="74" t="s">
        <v>128</v>
      </c>
      <c r="R23" s="72">
        <v>0.8</v>
      </c>
      <c r="S23" s="75" t="s">
        <v>65</v>
      </c>
      <c r="T23" s="143"/>
      <c r="U23" s="20" t="s">
        <v>132</v>
      </c>
      <c r="V23" s="84" t="s">
        <v>181</v>
      </c>
      <c r="W23" s="5" t="s">
        <v>38</v>
      </c>
      <c r="X23" s="5" t="s">
        <v>161</v>
      </c>
    </row>
    <row r="24" spans="2:24" s="5" customFormat="1" ht="22.2" x14ac:dyDescent="0.4">
      <c r="B24" s="6">
        <v>29</v>
      </c>
      <c r="C24" s="124"/>
      <c r="D24" s="126"/>
      <c r="E24" s="76" t="s">
        <v>193</v>
      </c>
      <c r="F24" s="77">
        <v>5</v>
      </c>
      <c r="G24" s="78" t="s">
        <v>117</v>
      </c>
      <c r="H24" s="76" t="s">
        <v>120</v>
      </c>
      <c r="I24" s="77">
        <v>0.3</v>
      </c>
      <c r="J24" s="78" t="s">
        <v>65</v>
      </c>
      <c r="K24" s="76" t="s">
        <v>123</v>
      </c>
      <c r="L24" s="77">
        <v>0.3</v>
      </c>
      <c r="M24" s="78" t="s">
        <v>65</v>
      </c>
      <c r="N24" s="76" t="s">
        <v>112</v>
      </c>
      <c r="O24" s="77">
        <v>0.1</v>
      </c>
      <c r="P24" s="78" t="s">
        <v>65</v>
      </c>
      <c r="Q24" s="76" t="s">
        <v>194</v>
      </c>
      <c r="R24" s="77">
        <v>0.3</v>
      </c>
      <c r="S24" s="78" t="s">
        <v>65</v>
      </c>
      <c r="T24" s="143"/>
      <c r="U24" s="20" t="s">
        <v>108</v>
      </c>
      <c r="V24" s="84" t="s">
        <v>182</v>
      </c>
      <c r="W24" s="5" t="s">
        <v>40</v>
      </c>
      <c r="X24" s="5" t="s">
        <v>162</v>
      </c>
    </row>
    <row r="25" spans="2:24" s="5" customFormat="1" ht="22.2" x14ac:dyDescent="0.4">
      <c r="B25" s="6" t="s">
        <v>4</v>
      </c>
      <c r="C25" s="124"/>
      <c r="D25" s="126"/>
      <c r="E25" s="76"/>
      <c r="F25" s="77"/>
      <c r="G25" s="78"/>
      <c r="H25" s="76" t="s">
        <v>82</v>
      </c>
      <c r="I25" s="77">
        <v>0.3</v>
      </c>
      <c r="J25" s="78" t="s">
        <v>65</v>
      </c>
      <c r="K25" s="76" t="s">
        <v>124</v>
      </c>
      <c r="L25" s="77">
        <v>0.3</v>
      </c>
      <c r="M25" s="78" t="s">
        <v>65</v>
      </c>
      <c r="N25" s="76"/>
      <c r="O25" s="77"/>
      <c r="P25" s="78"/>
      <c r="Q25" s="76" t="s">
        <v>129</v>
      </c>
      <c r="R25" s="77">
        <v>0</v>
      </c>
      <c r="S25" s="78" t="s">
        <v>130</v>
      </c>
      <c r="T25" s="143"/>
      <c r="U25" s="20" t="s">
        <v>64</v>
      </c>
      <c r="V25" s="84" t="s">
        <v>183</v>
      </c>
      <c r="W25" s="5" t="s">
        <v>42</v>
      </c>
      <c r="X25" s="5" t="s">
        <v>163</v>
      </c>
    </row>
    <row r="26" spans="2:24" s="5" customFormat="1" ht="22.2" x14ac:dyDescent="0.4">
      <c r="B26" s="145" t="s">
        <v>118</v>
      </c>
      <c r="C26" s="124"/>
      <c r="D26" s="126"/>
      <c r="E26" s="76"/>
      <c r="F26" s="77"/>
      <c r="G26" s="78"/>
      <c r="H26" s="76"/>
      <c r="I26" s="77"/>
      <c r="J26" s="78"/>
      <c r="K26" s="76" t="s">
        <v>102</v>
      </c>
      <c r="L26" s="77">
        <v>0.1</v>
      </c>
      <c r="M26" s="78" t="s">
        <v>65</v>
      </c>
      <c r="N26" s="76"/>
      <c r="O26" s="77"/>
      <c r="P26" s="78"/>
      <c r="Q26" s="76"/>
      <c r="R26" s="77"/>
      <c r="S26" s="78"/>
      <c r="T26" s="143"/>
      <c r="U26" s="20"/>
      <c r="V26" s="84"/>
      <c r="W26" s="5" t="s">
        <v>45</v>
      </c>
      <c r="X26" s="5" t="s">
        <v>153</v>
      </c>
    </row>
    <row r="27" spans="2:24" s="5" customFormat="1" ht="22.2" x14ac:dyDescent="0.4">
      <c r="B27" s="145"/>
      <c r="C27" s="125"/>
      <c r="D27" s="126"/>
      <c r="E27" s="76"/>
      <c r="F27" s="77"/>
      <c r="G27" s="78"/>
      <c r="H27" s="76"/>
      <c r="I27" s="77"/>
      <c r="J27" s="78"/>
      <c r="K27" s="76"/>
      <c r="L27" s="77"/>
      <c r="M27" s="78"/>
      <c r="N27" s="76"/>
      <c r="O27" s="77"/>
      <c r="P27" s="78"/>
      <c r="Q27" s="76"/>
      <c r="R27" s="77"/>
      <c r="S27" s="78"/>
      <c r="T27" s="143"/>
      <c r="U27" s="20"/>
      <c r="V27" s="84"/>
      <c r="W27" s="5" t="s">
        <v>46</v>
      </c>
      <c r="X27" s="5" t="s">
        <v>164</v>
      </c>
    </row>
    <row r="28" spans="2:24" s="5" customFormat="1" ht="22.2" x14ac:dyDescent="0.4">
      <c r="B28" s="146"/>
      <c r="C28" s="8"/>
      <c r="D28" s="126"/>
      <c r="E28" s="76"/>
      <c r="F28" s="77"/>
      <c r="G28" s="78"/>
      <c r="H28" s="76"/>
      <c r="I28" s="77"/>
      <c r="J28" s="78"/>
      <c r="K28" s="76"/>
      <c r="L28" s="77"/>
      <c r="M28" s="78"/>
      <c r="N28" s="76"/>
      <c r="O28" s="77"/>
      <c r="P28" s="78"/>
      <c r="Q28" s="76"/>
      <c r="R28" s="77"/>
      <c r="S28" s="78"/>
      <c r="T28" s="143"/>
      <c r="U28" s="20"/>
      <c r="V28" s="84"/>
    </row>
    <row r="29" spans="2:24" s="5" customFormat="1" ht="22.2" x14ac:dyDescent="0.4">
      <c r="B29" s="7" t="s">
        <v>131</v>
      </c>
      <c r="C29" s="14"/>
      <c r="D29" s="126"/>
      <c r="E29" s="81"/>
      <c r="F29" s="82"/>
      <c r="G29" s="83"/>
      <c r="H29" s="81"/>
      <c r="I29" s="82"/>
      <c r="J29" s="83"/>
      <c r="K29" s="81"/>
      <c r="L29" s="82"/>
      <c r="M29" s="83"/>
      <c r="N29" s="81"/>
      <c r="O29" s="82"/>
      <c r="P29" s="83"/>
      <c r="Q29" s="81"/>
      <c r="R29" s="82"/>
      <c r="S29" s="83"/>
      <c r="T29" s="144"/>
      <c r="U29" s="20"/>
      <c r="V29" s="84"/>
    </row>
    <row r="30" spans="2:24" s="5" customFormat="1" ht="21" x14ac:dyDescent="0.4">
      <c r="B30" s="15">
        <v>22</v>
      </c>
      <c r="C30" s="9"/>
      <c r="D30" s="127"/>
      <c r="E30" s="147" t="s">
        <v>159</v>
      </c>
      <c r="F30" s="148"/>
      <c r="G30" s="148"/>
      <c r="H30" s="148"/>
      <c r="I30" s="148"/>
      <c r="J30" s="148"/>
      <c r="K30" s="148"/>
      <c r="L30" s="148"/>
      <c r="M30" s="148"/>
      <c r="N30" s="148"/>
      <c r="O30" s="148"/>
      <c r="P30" s="148"/>
      <c r="Q30" s="148"/>
      <c r="R30" s="148"/>
      <c r="S30" s="148"/>
      <c r="T30" s="149"/>
      <c r="U30" s="21"/>
      <c r="V30" s="85"/>
    </row>
    <row r="31" spans="2:24" s="5" customFormat="1" ht="22.2" customHeight="1" x14ac:dyDescent="0.4">
      <c r="B31" s="6">
        <v>11</v>
      </c>
      <c r="C31" s="123"/>
      <c r="D31" s="128" t="s">
        <v>134</v>
      </c>
      <c r="E31" s="129" t="s">
        <v>135</v>
      </c>
      <c r="F31" s="130"/>
      <c r="G31" s="131"/>
      <c r="H31" s="129" t="s">
        <v>137</v>
      </c>
      <c r="I31" s="130"/>
      <c r="J31" s="131"/>
      <c r="K31" s="129" t="s">
        <v>139</v>
      </c>
      <c r="L31" s="130"/>
      <c r="M31" s="131"/>
      <c r="N31" s="129" t="s">
        <v>141</v>
      </c>
      <c r="O31" s="130"/>
      <c r="P31" s="131"/>
      <c r="Q31" s="129" t="s">
        <v>143</v>
      </c>
      <c r="R31" s="130"/>
      <c r="S31" s="131"/>
      <c r="T31" s="142" t="s">
        <v>133</v>
      </c>
      <c r="U31" s="19" t="s">
        <v>71</v>
      </c>
      <c r="V31" s="86" t="s">
        <v>176</v>
      </c>
      <c r="W31" s="5" t="s">
        <v>36</v>
      </c>
      <c r="X31" s="5" t="s">
        <v>166</v>
      </c>
    </row>
    <row r="32" spans="2:24" ht="22.2" x14ac:dyDescent="0.3">
      <c r="B32" s="6" t="s">
        <v>3</v>
      </c>
      <c r="C32" s="124"/>
      <c r="D32" s="126"/>
      <c r="E32" s="74" t="s">
        <v>195</v>
      </c>
      <c r="F32" s="72">
        <v>1.2</v>
      </c>
      <c r="G32" s="75" t="s">
        <v>65</v>
      </c>
      <c r="H32" s="74" t="s">
        <v>138</v>
      </c>
      <c r="I32" s="72">
        <v>1</v>
      </c>
      <c r="J32" s="75" t="s">
        <v>65</v>
      </c>
      <c r="K32" s="74" t="s">
        <v>89</v>
      </c>
      <c r="L32" s="72">
        <v>1.5</v>
      </c>
      <c r="M32" s="75" t="s">
        <v>65</v>
      </c>
      <c r="N32" s="74" t="s">
        <v>142</v>
      </c>
      <c r="O32" s="72">
        <v>2</v>
      </c>
      <c r="P32" s="75" t="s">
        <v>65</v>
      </c>
      <c r="Q32" s="74" t="s">
        <v>144</v>
      </c>
      <c r="R32" s="72">
        <v>1</v>
      </c>
      <c r="S32" s="75" t="s">
        <v>145</v>
      </c>
      <c r="T32" s="143"/>
      <c r="U32" s="20" t="s">
        <v>149</v>
      </c>
      <c r="V32" s="84" t="s">
        <v>177</v>
      </c>
      <c r="W32" s="10" t="s">
        <v>38</v>
      </c>
      <c r="X32" s="10" t="s">
        <v>153</v>
      </c>
    </row>
    <row r="33" spans="2:24" ht="22.2" x14ac:dyDescent="0.3">
      <c r="B33" s="6">
        <v>30</v>
      </c>
      <c r="C33" s="124"/>
      <c r="D33" s="126"/>
      <c r="E33" s="76" t="s">
        <v>136</v>
      </c>
      <c r="F33" s="77">
        <v>0.8</v>
      </c>
      <c r="G33" s="78" t="s">
        <v>65</v>
      </c>
      <c r="H33" s="76" t="s">
        <v>196</v>
      </c>
      <c r="I33" s="77">
        <v>1</v>
      </c>
      <c r="J33" s="78" t="s">
        <v>98</v>
      </c>
      <c r="K33" s="76" t="s">
        <v>197</v>
      </c>
      <c r="L33" s="77">
        <v>0</v>
      </c>
      <c r="M33" s="78" t="s">
        <v>140</v>
      </c>
      <c r="N33" s="76"/>
      <c r="O33" s="77"/>
      <c r="P33" s="78"/>
      <c r="Q33" s="76" t="s">
        <v>146</v>
      </c>
      <c r="R33" s="77">
        <v>1</v>
      </c>
      <c r="S33" s="78" t="s">
        <v>145</v>
      </c>
      <c r="T33" s="143"/>
      <c r="U33" s="20" t="s">
        <v>108</v>
      </c>
      <c r="V33" s="84" t="s">
        <v>178</v>
      </c>
      <c r="W33" s="10" t="s">
        <v>40</v>
      </c>
      <c r="X33" s="10" t="s">
        <v>167</v>
      </c>
    </row>
    <row r="34" spans="2:24" ht="22.2" x14ac:dyDescent="0.3">
      <c r="B34" s="6" t="s">
        <v>4</v>
      </c>
      <c r="C34" s="124"/>
      <c r="D34" s="126"/>
      <c r="E34" s="76" t="s">
        <v>68</v>
      </c>
      <c r="F34" s="77">
        <v>0.1</v>
      </c>
      <c r="G34" s="78" t="s">
        <v>65</v>
      </c>
      <c r="H34" s="76" t="s">
        <v>123</v>
      </c>
      <c r="I34" s="77">
        <v>0.3</v>
      </c>
      <c r="J34" s="78" t="s">
        <v>65</v>
      </c>
      <c r="K34" s="76" t="s">
        <v>198</v>
      </c>
      <c r="L34" s="77">
        <v>0</v>
      </c>
      <c r="M34" s="78" t="s">
        <v>140</v>
      </c>
      <c r="N34" s="76"/>
      <c r="O34" s="77"/>
      <c r="P34" s="78"/>
      <c r="Q34" s="76" t="s">
        <v>147</v>
      </c>
      <c r="R34" s="77">
        <v>0.8</v>
      </c>
      <c r="S34" s="78" t="s">
        <v>65</v>
      </c>
      <c r="T34" s="143"/>
      <c r="U34" s="20" t="s">
        <v>64</v>
      </c>
      <c r="V34" s="84" t="s">
        <v>179</v>
      </c>
      <c r="W34" s="10" t="s">
        <v>42</v>
      </c>
      <c r="X34" s="10" t="s">
        <v>168</v>
      </c>
    </row>
    <row r="35" spans="2:24" ht="22.2" x14ac:dyDescent="0.3">
      <c r="B35" s="145" t="s">
        <v>148</v>
      </c>
      <c r="C35" s="124"/>
      <c r="D35" s="126"/>
      <c r="E35" s="76"/>
      <c r="F35" s="77"/>
      <c r="G35" s="78"/>
      <c r="H35" s="76" t="s">
        <v>68</v>
      </c>
      <c r="I35" s="77">
        <v>0.1</v>
      </c>
      <c r="J35" s="78" t="s">
        <v>65</v>
      </c>
      <c r="K35" s="76"/>
      <c r="L35" s="77"/>
      <c r="M35" s="78"/>
      <c r="N35" s="76"/>
      <c r="O35" s="77"/>
      <c r="P35" s="78"/>
      <c r="Q35" s="76" t="s">
        <v>199</v>
      </c>
      <c r="R35" s="77">
        <v>0.3</v>
      </c>
      <c r="S35" s="78" t="s">
        <v>65</v>
      </c>
      <c r="T35" s="143"/>
      <c r="U35" s="20"/>
      <c r="V35" s="84"/>
      <c r="W35" s="10" t="s">
        <v>45</v>
      </c>
      <c r="X35" s="10" t="s">
        <v>153</v>
      </c>
    </row>
    <row r="36" spans="2:24" ht="22.2" x14ac:dyDescent="0.3">
      <c r="B36" s="145"/>
      <c r="C36" s="125"/>
      <c r="D36" s="126"/>
      <c r="E36" s="76"/>
      <c r="F36" s="77"/>
      <c r="G36" s="78"/>
      <c r="H36" s="76"/>
      <c r="I36" s="77"/>
      <c r="J36" s="78"/>
      <c r="K36" s="76"/>
      <c r="L36" s="77"/>
      <c r="M36" s="78"/>
      <c r="N36" s="76"/>
      <c r="O36" s="77"/>
      <c r="P36" s="78"/>
      <c r="Q36" s="76"/>
      <c r="R36" s="77"/>
      <c r="S36" s="78"/>
      <c r="T36" s="143"/>
      <c r="U36" s="20"/>
      <c r="V36" s="84"/>
      <c r="W36" s="10" t="s">
        <v>46</v>
      </c>
      <c r="X36" s="10" t="s">
        <v>169</v>
      </c>
    </row>
    <row r="37" spans="2:24" ht="22.2" x14ac:dyDescent="0.3">
      <c r="B37" s="146"/>
      <c r="C37" s="8"/>
      <c r="D37" s="126"/>
      <c r="E37" s="76"/>
      <c r="F37" s="77"/>
      <c r="G37" s="78"/>
      <c r="H37" s="76"/>
      <c r="I37" s="77"/>
      <c r="J37" s="78"/>
      <c r="K37" s="76"/>
      <c r="L37" s="77"/>
      <c r="M37" s="78"/>
      <c r="N37" s="76"/>
      <c r="O37" s="77"/>
      <c r="P37" s="78"/>
      <c r="Q37" s="76"/>
      <c r="R37" s="77"/>
      <c r="S37" s="78"/>
      <c r="T37" s="143"/>
      <c r="U37" s="20"/>
      <c r="V37" s="84"/>
    </row>
    <row r="38" spans="2:24" ht="22.2" x14ac:dyDescent="0.3">
      <c r="B38" s="7" t="s">
        <v>77</v>
      </c>
      <c r="C38" s="14"/>
      <c r="D38" s="126"/>
      <c r="E38" s="81"/>
      <c r="F38" s="82"/>
      <c r="G38" s="83"/>
      <c r="H38" s="81"/>
      <c r="I38" s="82"/>
      <c r="J38" s="83"/>
      <c r="K38" s="81"/>
      <c r="L38" s="82"/>
      <c r="M38" s="83"/>
      <c r="N38" s="81"/>
      <c r="O38" s="82"/>
      <c r="P38" s="83"/>
      <c r="Q38" s="81"/>
      <c r="R38" s="82"/>
      <c r="S38" s="83"/>
      <c r="T38" s="144"/>
      <c r="U38" s="20"/>
      <c r="V38" s="84"/>
    </row>
    <row r="39" spans="2:24" ht="21" x14ac:dyDescent="0.3">
      <c r="B39" s="15">
        <v>22</v>
      </c>
      <c r="C39" s="9"/>
      <c r="D39" s="127"/>
      <c r="E39" s="139" t="s">
        <v>165</v>
      </c>
      <c r="F39" s="140"/>
      <c r="G39" s="140"/>
      <c r="H39" s="140"/>
      <c r="I39" s="140"/>
      <c r="J39" s="140"/>
      <c r="K39" s="140"/>
      <c r="L39" s="140"/>
      <c r="M39" s="140"/>
      <c r="N39" s="140"/>
      <c r="O39" s="140"/>
      <c r="P39" s="140"/>
      <c r="Q39" s="140"/>
      <c r="R39" s="140"/>
      <c r="S39" s="140"/>
      <c r="T39" s="141"/>
      <c r="U39" s="21"/>
      <c r="V39" s="85"/>
    </row>
    <row r="40" spans="2:24" ht="22.2" x14ac:dyDescent="0.3">
      <c r="B40" s="6"/>
      <c r="C40" s="123"/>
      <c r="D40" s="128"/>
      <c r="E40" s="129"/>
      <c r="F40" s="130"/>
      <c r="G40" s="131"/>
      <c r="H40" s="129"/>
      <c r="I40" s="130"/>
      <c r="J40" s="131"/>
      <c r="K40" s="129"/>
      <c r="L40" s="130"/>
      <c r="M40" s="131"/>
      <c r="N40" s="129"/>
      <c r="O40" s="130"/>
      <c r="P40" s="131"/>
      <c r="Q40" s="129"/>
      <c r="R40" s="130"/>
      <c r="S40" s="131"/>
      <c r="T40" s="142"/>
      <c r="U40" s="19"/>
      <c r="V40" s="86"/>
    </row>
    <row r="41" spans="2:24" ht="22.2" x14ac:dyDescent="0.3">
      <c r="B41" s="6" t="s">
        <v>3</v>
      </c>
      <c r="C41" s="124"/>
      <c r="D41" s="126"/>
      <c r="E41" s="74"/>
      <c r="F41" s="72"/>
      <c r="G41" s="75"/>
      <c r="H41" s="74"/>
      <c r="I41" s="72"/>
      <c r="J41" s="75"/>
      <c r="K41" s="74"/>
      <c r="L41" s="72"/>
      <c r="M41" s="75"/>
      <c r="N41" s="74"/>
      <c r="O41" s="72"/>
      <c r="P41" s="75"/>
      <c r="Q41" s="74"/>
      <c r="R41" s="72"/>
      <c r="S41" s="75"/>
      <c r="T41" s="143"/>
      <c r="U41" s="20"/>
      <c r="V41" s="84"/>
    </row>
    <row r="42" spans="2:24" ht="22.2" x14ac:dyDescent="0.3">
      <c r="B42" s="6"/>
      <c r="C42" s="124"/>
      <c r="D42" s="126"/>
      <c r="E42" s="76"/>
      <c r="F42" s="77"/>
      <c r="G42" s="78"/>
      <c r="H42" s="76"/>
      <c r="I42" s="77"/>
      <c r="J42" s="78"/>
      <c r="K42" s="76"/>
      <c r="L42" s="77"/>
      <c r="M42" s="78"/>
      <c r="N42" s="76"/>
      <c r="O42" s="77"/>
      <c r="P42" s="78"/>
      <c r="Q42" s="76"/>
      <c r="R42" s="77"/>
      <c r="S42" s="78"/>
      <c r="T42" s="143"/>
      <c r="U42" s="20"/>
      <c r="V42" s="84"/>
    </row>
    <row r="43" spans="2:24" ht="22.2" x14ac:dyDescent="0.3">
      <c r="B43" s="6" t="s">
        <v>4</v>
      </c>
      <c r="C43" s="124"/>
      <c r="D43" s="126"/>
      <c r="E43" s="76"/>
      <c r="F43" s="77"/>
      <c r="G43" s="78"/>
      <c r="H43" s="76"/>
      <c r="I43" s="77"/>
      <c r="J43" s="78"/>
      <c r="K43" s="76"/>
      <c r="L43" s="77"/>
      <c r="M43" s="78"/>
      <c r="N43" s="76"/>
      <c r="O43" s="77"/>
      <c r="P43" s="78"/>
      <c r="Q43" s="76"/>
      <c r="R43" s="77"/>
      <c r="S43" s="78"/>
      <c r="T43" s="143"/>
      <c r="U43" s="20"/>
      <c r="V43" s="84"/>
    </row>
    <row r="44" spans="2:24" ht="22.2" x14ac:dyDescent="0.3">
      <c r="B44" s="145"/>
      <c r="C44" s="124"/>
      <c r="D44" s="126"/>
      <c r="E44" s="76"/>
      <c r="F44" s="77"/>
      <c r="G44" s="78"/>
      <c r="H44" s="76"/>
      <c r="I44" s="77"/>
      <c r="J44" s="78"/>
      <c r="K44" s="76"/>
      <c r="L44" s="77"/>
      <c r="M44" s="78"/>
      <c r="N44" s="76"/>
      <c r="O44" s="77"/>
      <c r="P44" s="78"/>
      <c r="Q44" s="76"/>
      <c r="R44" s="77"/>
      <c r="S44" s="78"/>
      <c r="T44" s="143"/>
      <c r="U44" s="20"/>
      <c r="V44" s="84"/>
    </row>
    <row r="45" spans="2:24" ht="22.2" x14ac:dyDescent="0.3">
      <c r="B45" s="145"/>
      <c r="C45" s="125"/>
      <c r="D45" s="126"/>
      <c r="E45" s="76"/>
      <c r="F45" s="77"/>
      <c r="G45" s="78"/>
      <c r="H45" s="76"/>
      <c r="I45" s="77"/>
      <c r="J45" s="78"/>
      <c r="K45" s="76"/>
      <c r="L45" s="77"/>
      <c r="M45" s="78"/>
      <c r="N45" s="76"/>
      <c r="O45" s="77"/>
      <c r="P45" s="78"/>
      <c r="Q45" s="76"/>
      <c r="R45" s="77"/>
      <c r="S45" s="78"/>
      <c r="T45" s="143"/>
      <c r="U45" s="20"/>
      <c r="V45" s="84"/>
    </row>
    <row r="46" spans="2:24" ht="22.2" x14ac:dyDescent="0.3">
      <c r="B46" s="146"/>
      <c r="C46" s="8"/>
      <c r="D46" s="126"/>
      <c r="E46" s="76"/>
      <c r="F46" s="77"/>
      <c r="G46" s="78"/>
      <c r="H46" s="76"/>
      <c r="I46" s="77"/>
      <c r="J46" s="78"/>
      <c r="K46" s="76"/>
      <c r="L46" s="77"/>
      <c r="M46" s="78"/>
      <c r="N46" s="76"/>
      <c r="O46" s="77"/>
      <c r="P46" s="78"/>
      <c r="Q46" s="76"/>
      <c r="R46" s="77"/>
      <c r="S46" s="78"/>
      <c r="T46" s="143"/>
      <c r="U46" s="20"/>
      <c r="V46" s="84"/>
    </row>
    <row r="47" spans="2:24" ht="22.2" x14ac:dyDescent="0.3">
      <c r="B47" s="7"/>
      <c r="C47" s="14"/>
      <c r="D47" s="126"/>
      <c r="E47" s="81"/>
      <c r="F47" s="82"/>
      <c r="G47" s="83"/>
      <c r="H47" s="81"/>
      <c r="I47" s="82"/>
      <c r="J47" s="83"/>
      <c r="K47" s="81"/>
      <c r="L47" s="82"/>
      <c r="M47" s="83"/>
      <c r="N47" s="81"/>
      <c r="O47" s="82"/>
      <c r="P47" s="83"/>
      <c r="Q47" s="81"/>
      <c r="R47" s="82"/>
      <c r="S47" s="83"/>
      <c r="T47" s="144"/>
      <c r="U47" s="20"/>
      <c r="V47" s="84"/>
    </row>
    <row r="48" spans="2:24" ht="21.6" thickBot="1" x14ac:dyDescent="0.35">
      <c r="B48" s="16"/>
      <c r="C48" s="11"/>
      <c r="D48" s="135"/>
      <c r="E48" s="136"/>
      <c r="F48" s="137"/>
      <c r="G48" s="137"/>
      <c r="H48" s="137"/>
      <c r="I48" s="137"/>
      <c r="J48" s="137"/>
      <c r="K48" s="137"/>
      <c r="L48" s="137"/>
      <c r="M48" s="137"/>
      <c r="N48" s="137"/>
      <c r="O48" s="137"/>
      <c r="P48" s="137"/>
      <c r="Q48" s="137"/>
      <c r="R48" s="137"/>
      <c r="S48" s="137"/>
      <c r="T48" s="138"/>
      <c r="U48" s="22"/>
      <c r="V48" s="87"/>
    </row>
    <row r="49" spans="2:22" ht="24.6" x14ac:dyDescent="0.45">
      <c r="B49" s="117" t="s">
        <v>53</v>
      </c>
      <c r="C49" s="118"/>
      <c r="D49" s="118"/>
      <c r="E49" s="118"/>
      <c r="F49" s="118"/>
      <c r="G49" s="118"/>
      <c r="H49" s="118"/>
      <c r="I49" s="118"/>
      <c r="J49" s="118"/>
      <c r="K49" s="118"/>
      <c r="L49" s="66"/>
      <c r="M49" s="66"/>
      <c r="N49" s="66"/>
      <c r="O49" s="119" t="s">
        <v>56</v>
      </c>
      <c r="P49" s="119"/>
      <c r="Q49" s="119"/>
      <c r="R49" s="119"/>
      <c r="S49" s="119"/>
      <c r="T49" s="119"/>
      <c r="U49" s="119"/>
      <c r="V49" s="119"/>
    </row>
    <row r="50" spans="2:22" ht="24.6" x14ac:dyDescent="0.45">
      <c r="B50" s="67"/>
      <c r="C50" s="68"/>
      <c r="D50" s="68"/>
      <c r="E50" s="68"/>
      <c r="F50" s="68"/>
      <c r="G50" s="68"/>
      <c r="H50" s="68"/>
      <c r="I50" s="68"/>
      <c r="J50" s="68"/>
      <c r="K50" s="68"/>
      <c r="L50" s="69"/>
      <c r="M50" s="69"/>
      <c r="N50" s="69"/>
      <c r="O50" s="70"/>
      <c r="P50" s="70"/>
      <c r="Q50" s="70"/>
      <c r="R50" s="70"/>
      <c r="S50" s="70"/>
      <c r="T50" s="70"/>
      <c r="U50" s="120">
        <f ca="1">NOW()</f>
        <v>45246.67985601852</v>
      </c>
      <c r="V50" s="120"/>
    </row>
    <row r="51" spans="2:22" x14ac:dyDescent="0.3">
      <c r="B51" s="1" t="s">
        <v>54</v>
      </c>
      <c r="D51" s="1"/>
      <c r="E51" s="1"/>
      <c r="J51" s="1" t="s">
        <v>55</v>
      </c>
      <c r="Q51" s="10" t="s">
        <v>6</v>
      </c>
    </row>
  </sheetData>
  <mergeCells count="60">
    <mergeCell ref="T40:T47"/>
    <mergeCell ref="N4:P4"/>
    <mergeCell ref="Q4:S4"/>
    <mergeCell ref="B1:V1"/>
    <mergeCell ref="T13:T20"/>
    <mergeCell ref="T4:T11"/>
    <mergeCell ref="T22:T29"/>
    <mergeCell ref="N22:P22"/>
    <mergeCell ref="Q22:S22"/>
    <mergeCell ref="E3:G3"/>
    <mergeCell ref="H3:J3"/>
    <mergeCell ref="N3:P3"/>
    <mergeCell ref="Q3:S3"/>
    <mergeCell ref="B44:B46"/>
    <mergeCell ref="B26:B28"/>
    <mergeCell ref="E22:G22"/>
    <mergeCell ref="B35:B37"/>
    <mergeCell ref="Q31:S31"/>
    <mergeCell ref="H22:J22"/>
    <mergeCell ref="E30:T30"/>
    <mergeCell ref="B8:B10"/>
    <mergeCell ref="B17:B19"/>
    <mergeCell ref="H13:J13"/>
    <mergeCell ref="N13:P13"/>
    <mergeCell ref="Q13:S13"/>
    <mergeCell ref="E21:T21"/>
    <mergeCell ref="E12:T12"/>
    <mergeCell ref="E13:G13"/>
    <mergeCell ref="C40:C45"/>
    <mergeCell ref="D40:D48"/>
    <mergeCell ref="D31:D39"/>
    <mergeCell ref="E40:G40"/>
    <mergeCell ref="C31:C36"/>
    <mergeCell ref="E48:T48"/>
    <mergeCell ref="H40:J40"/>
    <mergeCell ref="N40:P40"/>
    <mergeCell ref="Q40:S40"/>
    <mergeCell ref="H31:J31"/>
    <mergeCell ref="K31:M31"/>
    <mergeCell ref="K40:M40"/>
    <mergeCell ref="E39:T39"/>
    <mergeCell ref="N31:P31"/>
    <mergeCell ref="T31:T38"/>
    <mergeCell ref="E31:G31"/>
    <mergeCell ref="B49:K49"/>
    <mergeCell ref="O49:V49"/>
    <mergeCell ref="U50:V50"/>
    <mergeCell ref="U3:V3"/>
    <mergeCell ref="C4:C9"/>
    <mergeCell ref="C13:C18"/>
    <mergeCell ref="C22:C27"/>
    <mergeCell ref="D4:D12"/>
    <mergeCell ref="D13:D21"/>
    <mergeCell ref="D22:D30"/>
    <mergeCell ref="E4:G4"/>
    <mergeCell ref="K3:M3"/>
    <mergeCell ref="H4:J4"/>
    <mergeCell ref="K4:M4"/>
    <mergeCell ref="K13:M13"/>
    <mergeCell ref="K22:M22"/>
  </mergeCells>
  <phoneticPr fontId="2" type="noConversion"/>
  <printOptions horizontalCentered="1"/>
  <pageMargins left="0.25" right="0.25" top="0.75" bottom="0.75" header="0.3" footer="0.3"/>
  <pageSetup paperSize="9" scale="6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0"/>
  <sheetViews>
    <sheetView topLeftCell="B25" workbookViewId="0">
      <selection activeCell="L52" sqref="L52"/>
    </sheetView>
  </sheetViews>
  <sheetFormatPr defaultRowHeight="16.2" x14ac:dyDescent="0.3"/>
  <cols>
    <col min="1" max="1" width="1" hidden="1" customWidth="1"/>
    <col min="2" max="3" width="5.44140625" bestFit="1" customWidth="1"/>
    <col min="4" max="4" width="19.21875" customWidth="1"/>
    <col min="5" max="13" width="5.44140625" bestFit="1" customWidth="1"/>
    <col min="14" max="14" width="15.21875" customWidth="1"/>
    <col min="257" max="257" width="0" hidden="1" customWidth="1"/>
    <col min="258" max="259" width="5.44140625" bestFit="1" customWidth="1"/>
    <col min="260" max="260" width="19.21875" customWidth="1"/>
    <col min="261" max="269" width="5.44140625" bestFit="1" customWidth="1"/>
    <col min="270" max="270" width="15.21875" customWidth="1"/>
    <col min="513" max="513" width="0" hidden="1" customWidth="1"/>
    <col min="514" max="515" width="5.44140625" bestFit="1" customWidth="1"/>
    <col min="516" max="516" width="19.21875" customWidth="1"/>
    <col min="517" max="525" width="5.44140625" bestFit="1" customWidth="1"/>
    <col min="526" max="526" width="15.21875" customWidth="1"/>
    <col min="769" max="769" width="0" hidden="1" customWidth="1"/>
    <col min="770" max="771" width="5.44140625" bestFit="1" customWidth="1"/>
    <col min="772" max="772" width="19.21875" customWidth="1"/>
    <col min="773" max="781" width="5.44140625" bestFit="1" customWidth="1"/>
    <col min="782" max="782" width="15.21875" customWidth="1"/>
    <col min="1025" max="1025" width="0" hidden="1" customWidth="1"/>
    <col min="1026" max="1027" width="5.44140625" bestFit="1" customWidth="1"/>
    <col min="1028" max="1028" width="19.21875" customWidth="1"/>
    <col min="1029" max="1037" width="5.44140625" bestFit="1" customWidth="1"/>
    <col min="1038" max="1038" width="15.21875" customWidth="1"/>
    <col min="1281" max="1281" width="0" hidden="1" customWidth="1"/>
    <col min="1282" max="1283" width="5.44140625" bestFit="1" customWidth="1"/>
    <col min="1284" max="1284" width="19.21875" customWidth="1"/>
    <col min="1285" max="1293" width="5.44140625" bestFit="1" customWidth="1"/>
    <col min="1294" max="1294" width="15.21875" customWidth="1"/>
    <col min="1537" max="1537" width="0" hidden="1" customWidth="1"/>
    <col min="1538" max="1539" width="5.44140625" bestFit="1" customWidth="1"/>
    <col min="1540" max="1540" width="19.21875" customWidth="1"/>
    <col min="1541" max="1549" width="5.44140625" bestFit="1" customWidth="1"/>
    <col min="1550" max="1550" width="15.21875" customWidth="1"/>
    <col min="1793" max="1793" width="0" hidden="1" customWidth="1"/>
    <col min="1794" max="1795" width="5.44140625" bestFit="1" customWidth="1"/>
    <col min="1796" max="1796" width="19.21875" customWidth="1"/>
    <col min="1797" max="1805" width="5.44140625" bestFit="1" customWidth="1"/>
    <col min="1806" max="1806" width="15.21875" customWidth="1"/>
    <col min="2049" max="2049" width="0" hidden="1" customWidth="1"/>
    <col min="2050" max="2051" width="5.44140625" bestFit="1" customWidth="1"/>
    <col min="2052" max="2052" width="19.21875" customWidth="1"/>
    <col min="2053" max="2061" width="5.44140625" bestFit="1" customWidth="1"/>
    <col min="2062" max="2062" width="15.21875" customWidth="1"/>
    <col min="2305" max="2305" width="0" hidden="1" customWidth="1"/>
    <col min="2306" max="2307" width="5.44140625" bestFit="1" customWidth="1"/>
    <col min="2308" max="2308" width="19.21875" customWidth="1"/>
    <col min="2309" max="2317" width="5.44140625" bestFit="1" customWidth="1"/>
    <col min="2318" max="2318" width="15.21875" customWidth="1"/>
    <col min="2561" max="2561" width="0" hidden="1" customWidth="1"/>
    <col min="2562" max="2563" width="5.44140625" bestFit="1" customWidth="1"/>
    <col min="2564" max="2564" width="19.21875" customWidth="1"/>
    <col min="2565" max="2573" width="5.44140625" bestFit="1" customWidth="1"/>
    <col min="2574" max="2574" width="15.21875" customWidth="1"/>
    <col min="2817" max="2817" width="0" hidden="1" customWidth="1"/>
    <col min="2818" max="2819" width="5.44140625" bestFit="1" customWidth="1"/>
    <col min="2820" max="2820" width="19.21875" customWidth="1"/>
    <col min="2821" max="2829" width="5.44140625" bestFit="1" customWidth="1"/>
    <col min="2830" max="2830" width="15.21875" customWidth="1"/>
    <col min="3073" max="3073" width="0" hidden="1" customWidth="1"/>
    <col min="3074" max="3075" width="5.44140625" bestFit="1" customWidth="1"/>
    <col min="3076" max="3076" width="19.21875" customWidth="1"/>
    <col min="3077" max="3085" width="5.44140625" bestFit="1" customWidth="1"/>
    <col min="3086" max="3086" width="15.21875" customWidth="1"/>
    <col min="3329" max="3329" width="0" hidden="1" customWidth="1"/>
    <col min="3330" max="3331" width="5.44140625" bestFit="1" customWidth="1"/>
    <col min="3332" max="3332" width="19.21875" customWidth="1"/>
    <col min="3333" max="3341" width="5.44140625" bestFit="1" customWidth="1"/>
    <col min="3342" max="3342" width="15.21875" customWidth="1"/>
    <col min="3585" max="3585" width="0" hidden="1" customWidth="1"/>
    <col min="3586" max="3587" width="5.44140625" bestFit="1" customWidth="1"/>
    <col min="3588" max="3588" width="19.21875" customWidth="1"/>
    <col min="3589" max="3597" width="5.44140625" bestFit="1" customWidth="1"/>
    <col min="3598" max="3598" width="15.21875" customWidth="1"/>
    <col min="3841" max="3841" width="0" hidden="1" customWidth="1"/>
    <col min="3842" max="3843" width="5.44140625" bestFit="1" customWidth="1"/>
    <col min="3844" max="3844" width="19.21875" customWidth="1"/>
    <col min="3845" max="3853" width="5.44140625" bestFit="1" customWidth="1"/>
    <col min="3854" max="3854" width="15.21875" customWidth="1"/>
    <col min="4097" max="4097" width="0" hidden="1" customWidth="1"/>
    <col min="4098" max="4099" width="5.44140625" bestFit="1" customWidth="1"/>
    <col min="4100" max="4100" width="19.21875" customWidth="1"/>
    <col min="4101" max="4109" width="5.44140625" bestFit="1" customWidth="1"/>
    <col min="4110" max="4110" width="15.21875" customWidth="1"/>
    <col min="4353" max="4353" width="0" hidden="1" customWidth="1"/>
    <col min="4354" max="4355" width="5.44140625" bestFit="1" customWidth="1"/>
    <col min="4356" max="4356" width="19.21875" customWidth="1"/>
    <col min="4357" max="4365" width="5.44140625" bestFit="1" customWidth="1"/>
    <col min="4366" max="4366" width="15.21875" customWidth="1"/>
    <col min="4609" max="4609" width="0" hidden="1" customWidth="1"/>
    <col min="4610" max="4611" width="5.44140625" bestFit="1" customWidth="1"/>
    <col min="4612" max="4612" width="19.21875" customWidth="1"/>
    <col min="4613" max="4621" width="5.44140625" bestFit="1" customWidth="1"/>
    <col min="4622" max="4622" width="15.21875" customWidth="1"/>
    <col min="4865" max="4865" width="0" hidden="1" customWidth="1"/>
    <col min="4866" max="4867" width="5.44140625" bestFit="1" customWidth="1"/>
    <col min="4868" max="4868" width="19.21875" customWidth="1"/>
    <col min="4869" max="4877" width="5.44140625" bestFit="1" customWidth="1"/>
    <col min="4878" max="4878" width="15.21875" customWidth="1"/>
    <col min="5121" max="5121" width="0" hidden="1" customWidth="1"/>
    <col min="5122" max="5123" width="5.44140625" bestFit="1" customWidth="1"/>
    <col min="5124" max="5124" width="19.21875" customWidth="1"/>
    <col min="5125" max="5133" width="5.44140625" bestFit="1" customWidth="1"/>
    <col min="5134" max="5134" width="15.21875" customWidth="1"/>
    <col min="5377" max="5377" width="0" hidden="1" customWidth="1"/>
    <col min="5378" max="5379" width="5.44140625" bestFit="1" customWidth="1"/>
    <col min="5380" max="5380" width="19.21875" customWidth="1"/>
    <col min="5381" max="5389" width="5.44140625" bestFit="1" customWidth="1"/>
    <col min="5390" max="5390" width="15.21875" customWidth="1"/>
    <col min="5633" max="5633" width="0" hidden="1" customWidth="1"/>
    <col min="5634" max="5635" width="5.44140625" bestFit="1" customWidth="1"/>
    <col min="5636" max="5636" width="19.21875" customWidth="1"/>
    <col min="5637" max="5645" width="5.44140625" bestFit="1" customWidth="1"/>
    <col min="5646" max="5646" width="15.21875" customWidth="1"/>
    <col min="5889" max="5889" width="0" hidden="1" customWidth="1"/>
    <col min="5890" max="5891" width="5.44140625" bestFit="1" customWidth="1"/>
    <col min="5892" max="5892" width="19.21875" customWidth="1"/>
    <col min="5893" max="5901" width="5.44140625" bestFit="1" customWidth="1"/>
    <col min="5902" max="5902" width="15.21875" customWidth="1"/>
    <col min="6145" max="6145" width="0" hidden="1" customWidth="1"/>
    <col min="6146" max="6147" width="5.44140625" bestFit="1" customWidth="1"/>
    <col min="6148" max="6148" width="19.21875" customWidth="1"/>
    <col min="6149" max="6157" width="5.44140625" bestFit="1" customWidth="1"/>
    <col min="6158" max="6158" width="15.21875" customWidth="1"/>
    <col min="6401" max="6401" width="0" hidden="1" customWidth="1"/>
    <col min="6402" max="6403" width="5.44140625" bestFit="1" customWidth="1"/>
    <col min="6404" max="6404" width="19.21875" customWidth="1"/>
    <col min="6405" max="6413" width="5.44140625" bestFit="1" customWidth="1"/>
    <col min="6414" max="6414" width="15.21875" customWidth="1"/>
    <col min="6657" max="6657" width="0" hidden="1" customWidth="1"/>
    <col min="6658" max="6659" width="5.44140625" bestFit="1" customWidth="1"/>
    <col min="6660" max="6660" width="19.21875" customWidth="1"/>
    <col min="6661" max="6669" width="5.44140625" bestFit="1" customWidth="1"/>
    <col min="6670" max="6670" width="15.21875" customWidth="1"/>
    <col min="6913" max="6913" width="0" hidden="1" customWidth="1"/>
    <col min="6914" max="6915" width="5.44140625" bestFit="1" customWidth="1"/>
    <col min="6916" max="6916" width="19.21875" customWidth="1"/>
    <col min="6917" max="6925" width="5.44140625" bestFit="1" customWidth="1"/>
    <col min="6926" max="6926" width="15.21875" customWidth="1"/>
    <col min="7169" max="7169" width="0" hidden="1" customWidth="1"/>
    <col min="7170" max="7171" width="5.44140625" bestFit="1" customWidth="1"/>
    <col min="7172" max="7172" width="19.21875" customWidth="1"/>
    <col min="7173" max="7181" width="5.44140625" bestFit="1" customWidth="1"/>
    <col min="7182" max="7182" width="15.21875" customWidth="1"/>
    <col min="7425" max="7425" width="0" hidden="1" customWidth="1"/>
    <col min="7426" max="7427" width="5.44140625" bestFit="1" customWidth="1"/>
    <col min="7428" max="7428" width="19.21875" customWidth="1"/>
    <col min="7429" max="7437" width="5.44140625" bestFit="1" customWidth="1"/>
    <col min="7438" max="7438" width="15.21875" customWidth="1"/>
    <col min="7681" max="7681" width="0" hidden="1" customWidth="1"/>
    <col min="7682" max="7683" width="5.44140625" bestFit="1" customWidth="1"/>
    <col min="7684" max="7684" width="19.21875" customWidth="1"/>
    <col min="7685" max="7693" width="5.44140625" bestFit="1" customWidth="1"/>
    <col min="7694" max="7694" width="15.21875" customWidth="1"/>
    <col min="7937" max="7937" width="0" hidden="1" customWidth="1"/>
    <col min="7938" max="7939" width="5.44140625" bestFit="1" customWidth="1"/>
    <col min="7940" max="7940" width="19.21875" customWidth="1"/>
    <col min="7941" max="7949" width="5.44140625" bestFit="1" customWidth="1"/>
    <col min="7950" max="7950" width="15.21875" customWidth="1"/>
    <col min="8193" max="8193" width="0" hidden="1" customWidth="1"/>
    <col min="8194" max="8195" width="5.44140625" bestFit="1" customWidth="1"/>
    <col min="8196" max="8196" width="19.21875" customWidth="1"/>
    <col min="8197" max="8205" width="5.44140625" bestFit="1" customWidth="1"/>
    <col min="8206" max="8206" width="15.21875" customWidth="1"/>
    <col min="8449" max="8449" width="0" hidden="1" customWidth="1"/>
    <col min="8450" max="8451" width="5.44140625" bestFit="1" customWidth="1"/>
    <col min="8452" max="8452" width="19.21875" customWidth="1"/>
    <col min="8453" max="8461" width="5.44140625" bestFit="1" customWidth="1"/>
    <col min="8462" max="8462" width="15.21875" customWidth="1"/>
    <col min="8705" max="8705" width="0" hidden="1" customWidth="1"/>
    <col min="8706" max="8707" width="5.44140625" bestFit="1" customWidth="1"/>
    <col min="8708" max="8708" width="19.21875" customWidth="1"/>
    <col min="8709" max="8717" width="5.44140625" bestFit="1" customWidth="1"/>
    <col min="8718" max="8718" width="15.21875" customWidth="1"/>
    <col min="8961" max="8961" width="0" hidden="1" customWidth="1"/>
    <col min="8962" max="8963" width="5.44140625" bestFit="1" customWidth="1"/>
    <col min="8964" max="8964" width="19.21875" customWidth="1"/>
    <col min="8965" max="8973" width="5.44140625" bestFit="1" customWidth="1"/>
    <col min="8974" max="8974" width="15.21875" customWidth="1"/>
    <col min="9217" max="9217" width="0" hidden="1" customWidth="1"/>
    <col min="9218" max="9219" width="5.44140625" bestFit="1" customWidth="1"/>
    <col min="9220" max="9220" width="19.21875" customWidth="1"/>
    <col min="9221" max="9229" width="5.44140625" bestFit="1" customWidth="1"/>
    <col min="9230" max="9230" width="15.21875" customWidth="1"/>
    <col min="9473" max="9473" width="0" hidden="1" customWidth="1"/>
    <col min="9474" max="9475" width="5.44140625" bestFit="1" customWidth="1"/>
    <col min="9476" max="9476" width="19.21875" customWidth="1"/>
    <col min="9477" max="9485" width="5.44140625" bestFit="1" customWidth="1"/>
    <col min="9486" max="9486" width="15.21875" customWidth="1"/>
    <col min="9729" max="9729" width="0" hidden="1" customWidth="1"/>
    <col min="9730" max="9731" width="5.44140625" bestFit="1" customWidth="1"/>
    <col min="9732" max="9732" width="19.21875" customWidth="1"/>
    <col min="9733" max="9741" width="5.44140625" bestFit="1" customWidth="1"/>
    <col min="9742" max="9742" width="15.21875" customWidth="1"/>
    <col min="9985" max="9985" width="0" hidden="1" customWidth="1"/>
    <col min="9986" max="9987" width="5.44140625" bestFit="1" customWidth="1"/>
    <col min="9988" max="9988" width="19.21875" customWidth="1"/>
    <col min="9989" max="9997" width="5.44140625" bestFit="1" customWidth="1"/>
    <col min="9998" max="9998" width="15.21875" customWidth="1"/>
    <col min="10241" max="10241" width="0" hidden="1" customWidth="1"/>
    <col min="10242" max="10243" width="5.44140625" bestFit="1" customWidth="1"/>
    <col min="10244" max="10244" width="19.21875" customWidth="1"/>
    <col min="10245" max="10253" width="5.44140625" bestFit="1" customWidth="1"/>
    <col min="10254" max="10254" width="15.21875" customWidth="1"/>
    <col min="10497" max="10497" width="0" hidden="1" customWidth="1"/>
    <col min="10498" max="10499" width="5.44140625" bestFit="1" customWidth="1"/>
    <col min="10500" max="10500" width="19.21875" customWidth="1"/>
    <col min="10501" max="10509" width="5.44140625" bestFit="1" customWidth="1"/>
    <col min="10510" max="10510" width="15.21875" customWidth="1"/>
    <col min="10753" max="10753" width="0" hidden="1" customWidth="1"/>
    <col min="10754" max="10755" width="5.44140625" bestFit="1" customWidth="1"/>
    <col min="10756" max="10756" width="19.21875" customWidth="1"/>
    <col min="10757" max="10765" width="5.44140625" bestFit="1" customWidth="1"/>
    <col min="10766" max="10766" width="15.21875" customWidth="1"/>
    <col min="11009" max="11009" width="0" hidden="1" customWidth="1"/>
    <col min="11010" max="11011" width="5.44140625" bestFit="1" customWidth="1"/>
    <col min="11012" max="11012" width="19.21875" customWidth="1"/>
    <col min="11013" max="11021" width="5.44140625" bestFit="1" customWidth="1"/>
    <col min="11022" max="11022" width="15.21875" customWidth="1"/>
    <col min="11265" max="11265" width="0" hidden="1" customWidth="1"/>
    <col min="11266" max="11267" width="5.44140625" bestFit="1" customWidth="1"/>
    <col min="11268" max="11268" width="19.21875" customWidth="1"/>
    <col min="11269" max="11277" width="5.44140625" bestFit="1" customWidth="1"/>
    <col min="11278" max="11278" width="15.21875" customWidth="1"/>
    <col min="11521" max="11521" width="0" hidden="1" customWidth="1"/>
    <col min="11522" max="11523" width="5.44140625" bestFit="1" customWidth="1"/>
    <col min="11524" max="11524" width="19.21875" customWidth="1"/>
    <col min="11525" max="11533" width="5.44140625" bestFit="1" customWidth="1"/>
    <col min="11534" max="11534" width="15.21875" customWidth="1"/>
    <col min="11777" max="11777" width="0" hidden="1" customWidth="1"/>
    <col min="11778" max="11779" width="5.44140625" bestFit="1" customWidth="1"/>
    <col min="11780" max="11780" width="19.21875" customWidth="1"/>
    <col min="11781" max="11789" width="5.44140625" bestFit="1" customWidth="1"/>
    <col min="11790" max="11790" width="15.21875" customWidth="1"/>
    <col min="12033" max="12033" width="0" hidden="1" customWidth="1"/>
    <col min="12034" max="12035" width="5.44140625" bestFit="1" customWidth="1"/>
    <col min="12036" max="12036" width="19.21875" customWidth="1"/>
    <col min="12037" max="12045" width="5.44140625" bestFit="1" customWidth="1"/>
    <col min="12046" max="12046" width="15.21875" customWidth="1"/>
    <col min="12289" max="12289" width="0" hidden="1" customWidth="1"/>
    <col min="12290" max="12291" width="5.44140625" bestFit="1" customWidth="1"/>
    <col min="12292" max="12292" width="19.21875" customWidth="1"/>
    <col min="12293" max="12301" width="5.44140625" bestFit="1" customWidth="1"/>
    <col min="12302" max="12302" width="15.21875" customWidth="1"/>
    <col min="12545" max="12545" width="0" hidden="1" customWidth="1"/>
    <col min="12546" max="12547" width="5.44140625" bestFit="1" customWidth="1"/>
    <col min="12548" max="12548" width="19.21875" customWidth="1"/>
    <col min="12549" max="12557" width="5.44140625" bestFit="1" customWidth="1"/>
    <col min="12558" max="12558" width="15.21875" customWidth="1"/>
    <col min="12801" max="12801" width="0" hidden="1" customWidth="1"/>
    <col min="12802" max="12803" width="5.44140625" bestFit="1" customWidth="1"/>
    <col min="12804" max="12804" width="19.21875" customWidth="1"/>
    <col min="12805" max="12813" width="5.44140625" bestFit="1" customWidth="1"/>
    <col min="12814" max="12814" width="15.21875" customWidth="1"/>
    <col min="13057" max="13057" width="0" hidden="1" customWidth="1"/>
    <col min="13058" max="13059" width="5.44140625" bestFit="1" customWidth="1"/>
    <col min="13060" max="13060" width="19.21875" customWidth="1"/>
    <col min="13061" max="13069" width="5.44140625" bestFit="1" customWidth="1"/>
    <col min="13070" max="13070" width="15.21875" customWidth="1"/>
    <col min="13313" max="13313" width="0" hidden="1" customWidth="1"/>
    <col min="13314" max="13315" width="5.44140625" bestFit="1" customWidth="1"/>
    <col min="13316" max="13316" width="19.21875" customWidth="1"/>
    <col min="13317" max="13325" width="5.44140625" bestFit="1" customWidth="1"/>
    <col min="13326" max="13326" width="15.21875" customWidth="1"/>
    <col min="13569" max="13569" width="0" hidden="1" customWidth="1"/>
    <col min="13570" max="13571" width="5.44140625" bestFit="1" customWidth="1"/>
    <col min="13572" max="13572" width="19.21875" customWidth="1"/>
    <col min="13573" max="13581" width="5.44140625" bestFit="1" customWidth="1"/>
    <col min="13582" max="13582" width="15.21875" customWidth="1"/>
    <col min="13825" max="13825" width="0" hidden="1" customWidth="1"/>
    <col min="13826" max="13827" width="5.44140625" bestFit="1" customWidth="1"/>
    <col min="13828" max="13828" width="19.21875" customWidth="1"/>
    <col min="13829" max="13837" width="5.44140625" bestFit="1" customWidth="1"/>
    <col min="13838" max="13838" width="15.21875" customWidth="1"/>
    <col min="14081" max="14081" width="0" hidden="1" customWidth="1"/>
    <col min="14082" max="14083" width="5.44140625" bestFit="1" customWidth="1"/>
    <col min="14084" max="14084" width="19.21875" customWidth="1"/>
    <col min="14085" max="14093" width="5.44140625" bestFit="1" customWidth="1"/>
    <col min="14094" max="14094" width="15.21875" customWidth="1"/>
    <col min="14337" max="14337" width="0" hidden="1" customWidth="1"/>
    <col min="14338" max="14339" width="5.44140625" bestFit="1" customWidth="1"/>
    <col min="14340" max="14340" width="19.21875" customWidth="1"/>
    <col min="14341" max="14349" width="5.44140625" bestFit="1" customWidth="1"/>
    <col min="14350" max="14350" width="15.21875" customWidth="1"/>
    <col min="14593" max="14593" width="0" hidden="1" customWidth="1"/>
    <col min="14594" max="14595" width="5.44140625" bestFit="1" customWidth="1"/>
    <col min="14596" max="14596" width="19.21875" customWidth="1"/>
    <col min="14597" max="14605" width="5.44140625" bestFit="1" customWidth="1"/>
    <col min="14606" max="14606" width="15.21875" customWidth="1"/>
    <col min="14849" max="14849" width="0" hidden="1" customWidth="1"/>
    <col min="14850" max="14851" width="5.44140625" bestFit="1" customWidth="1"/>
    <col min="14852" max="14852" width="19.21875" customWidth="1"/>
    <col min="14853" max="14861" width="5.44140625" bestFit="1" customWidth="1"/>
    <col min="14862" max="14862" width="15.21875" customWidth="1"/>
    <col min="15105" max="15105" width="0" hidden="1" customWidth="1"/>
    <col min="15106" max="15107" width="5.44140625" bestFit="1" customWidth="1"/>
    <col min="15108" max="15108" width="19.21875" customWidth="1"/>
    <col min="15109" max="15117" width="5.44140625" bestFit="1" customWidth="1"/>
    <col min="15118" max="15118" width="15.21875" customWidth="1"/>
    <col min="15361" max="15361" width="0" hidden="1" customWidth="1"/>
    <col min="15362" max="15363" width="5.44140625" bestFit="1" customWidth="1"/>
    <col min="15364" max="15364" width="19.21875" customWidth="1"/>
    <col min="15365" max="15373" width="5.44140625" bestFit="1" customWidth="1"/>
    <col min="15374" max="15374" width="15.21875" customWidth="1"/>
    <col min="15617" max="15617" width="0" hidden="1" customWidth="1"/>
    <col min="15618" max="15619" width="5.44140625" bestFit="1" customWidth="1"/>
    <col min="15620" max="15620" width="19.21875" customWidth="1"/>
    <col min="15621" max="15629" width="5.44140625" bestFit="1" customWidth="1"/>
    <col min="15630" max="15630" width="15.21875" customWidth="1"/>
    <col min="15873" max="15873" width="0" hidden="1" customWidth="1"/>
    <col min="15874" max="15875" width="5.44140625" bestFit="1" customWidth="1"/>
    <col min="15876" max="15876" width="19.21875" customWidth="1"/>
    <col min="15877" max="15885" width="5.44140625" bestFit="1" customWidth="1"/>
    <col min="15886" max="15886" width="15.21875" customWidth="1"/>
    <col min="16129" max="16129" width="0" hidden="1" customWidth="1"/>
    <col min="16130" max="16131" width="5.44140625" bestFit="1" customWidth="1"/>
    <col min="16132" max="16132" width="19.21875" customWidth="1"/>
    <col min="16133" max="16141" width="5.44140625" bestFit="1" customWidth="1"/>
    <col min="16142" max="16142" width="15.21875" customWidth="1"/>
  </cols>
  <sheetData>
    <row r="1" spans="2:14" ht="3" customHeight="1" x14ac:dyDescent="0.3"/>
    <row r="2" spans="2:14" ht="27" customHeight="1" x14ac:dyDescent="0.4">
      <c r="B2" s="159" t="str">
        <f>SUBSTITUTE(午餐設計表!B1,"食譜設計","意見調查表")</f>
        <v>0129 彰化縣線西鄉線西國中 112學年度第1學期第14週素食菜單</v>
      </c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59"/>
    </row>
    <row r="3" spans="2:14" ht="21" customHeight="1" x14ac:dyDescent="0.35">
      <c r="B3" s="160" t="s">
        <v>12</v>
      </c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0"/>
      <c r="N3" s="160"/>
    </row>
    <row r="4" spans="2:14" x14ac:dyDescent="0.3">
      <c r="B4" s="161" t="s">
        <v>0</v>
      </c>
      <c r="C4" s="161" t="s">
        <v>1</v>
      </c>
      <c r="D4" s="161" t="s">
        <v>13</v>
      </c>
      <c r="E4" s="162" t="s">
        <v>14</v>
      </c>
      <c r="F4" s="162"/>
      <c r="G4" s="162"/>
      <c r="H4" s="162" t="s">
        <v>15</v>
      </c>
      <c r="I4" s="162"/>
      <c r="J4" s="162"/>
      <c r="K4" s="162" t="s">
        <v>16</v>
      </c>
      <c r="L4" s="162"/>
      <c r="M4" s="162"/>
      <c r="N4" s="163" t="s">
        <v>17</v>
      </c>
    </row>
    <row r="5" spans="2:14" x14ac:dyDescent="0.3">
      <c r="B5" s="161"/>
      <c r="C5" s="161"/>
      <c r="D5" s="161"/>
      <c r="E5" s="23" t="s">
        <v>18</v>
      </c>
      <c r="F5" s="23" t="s">
        <v>19</v>
      </c>
      <c r="G5" s="23" t="s">
        <v>20</v>
      </c>
      <c r="H5" s="23" t="s">
        <v>21</v>
      </c>
      <c r="I5" s="23" t="s">
        <v>22</v>
      </c>
      <c r="J5" s="23" t="s">
        <v>23</v>
      </c>
      <c r="K5" s="23" t="s">
        <v>18</v>
      </c>
      <c r="L5" s="23" t="s">
        <v>19</v>
      </c>
      <c r="M5" s="23" t="s">
        <v>20</v>
      </c>
      <c r="N5" s="164"/>
    </row>
    <row r="6" spans="2:14" x14ac:dyDescent="0.3">
      <c r="B6" s="24">
        <f>IF(午餐設計表!B4&lt;&gt;"",午餐設計表!B4,"")</f>
        <v>11</v>
      </c>
      <c r="C6" s="157" t="str">
        <f>RIGHT(IF(午餐設計表!B8&lt;&gt;"",午餐設計表!B8,""),1)</f>
        <v>一</v>
      </c>
      <c r="D6" s="25" t="str">
        <f>IF(午餐設計表!D4&gt;"",午餐設計表!D4,"")</f>
        <v>白米飯</v>
      </c>
      <c r="E6" s="25"/>
      <c r="F6" s="25"/>
      <c r="G6" s="25"/>
      <c r="H6" s="25"/>
      <c r="I6" s="25"/>
      <c r="J6" s="25"/>
      <c r="K6" s="25"/>
      <c r="L6" s="25"/>
      <c r="M6" s="25"/>
      <c r="N6" s="158"/>
    </row>
    <row r="7" spans="2:14" x14ac:dyDescent="0.3">
      <c r="B7" s="26" t="s">
        <v>3</v>
      </c>
      <c r="C7" s="152"/>
      <c r="D7" s="25" t="str">
        <f>IF(午餐設計表!E4&gt;"",午餐設計表!E4,"")</f>
        <v>紅燒芋頭</v>
      </c>
      <c r="E7" s="25"/>
      <c r="F7" s="25"/>
      <c r="G7" s="25"/>
      <c r="H7" s="25"/>
      <c r="I7" s="25"/>
      <c r="J7" s="25"/>
      <c r="K7" s="25"/>
      <c r="L7" s="25"/>
      <c r="M7" s="25"/>
      <c r="N7" s="155"/>
    </row>
    <row r="8" spans="2:14" x14ac:dyDescent="0.3">
      <c r="B8" s="26">
        <f>IF(午餐設計表!B6&lt;&gt;"",午餐設計表!B6,"")</f>
        <v>27</v>
      </c>
      <c r="C8" s="152"/>
      <c r="D8" s="25" t="str">
        <f>IF(午餐設計表!H4&gt;"",午餐設計表!H4,"")</f>
        <v>糖醋油腐</v>
      </c>
      <c r="E8" s="25"/>
      <c r="F8" s="25"/>
      <c r="G8" s="25"/>
      <c r="H8" s="25"/>
      <c r="I8" s="25"/>
      <c r="J8" s="25"/>
      <c r="K8" s="25"/>
      <c r="L8" s="25"/>
      <c r="M8" s="25"/>
      <c r="N8" s="155"/>
    </row>
    <row r="9" spans="2:14" x14ac:dyDescent="0.3">
      <c r="B9" s="26" t="s">
        <v>4</v>
      </c>
      <c r="C9" s="152"/>
      <c r="D9" s="25" t="str">
        <f>IF(午餐設計表!K4&gt;"",午餐設計表!K4,"")</f>
        <v>玉米四寶</v>
      </c>
      <c r="E9" s="25"/>
      <c r="F9" s="25"/>
      <c r="G9" s="25"/>
      <c r="H9" s="25"/>
      <c r="I9" s="25"/>
      <c r="J9" s="25"/>
      <c r="K9" s="25"/>
      <c r="L9" s="25"/>
      <c r="M9" s="25"/>
      <c r="N9" s="155"/>
    </row>
    <row r="10" spans="2:14" x14ac:dyDescent="0.3">
      <c r="B10" s="27"/>
      <c r="C10" s="152"/>
      <c r="D10" s="25" t="str">
        <f>IF(午餐設計表!N4&gt;"",午餐設計表!N4,"")</f>
        <v>炒蚵白菜</v>
      </c>
      <c r="E10" s="25"/>
      <c r="F10" s="25"/>
      <c r="G10" s="25"/>
      <c r="H10" s="25"/>
      <c r="I10" s="25"/>
      <c r="J10" s="25"/>
      <c r="K10" s="25"/>
      <c r="L10" s="25"/>
      <c r="M10" s="25"/>
      <c r="N10" s="155"/>
    </row>
    <row r="11" spans="2:14" x14ac:dyDescent="0.3">
      <c r="B11" s="27"/>
      <c r="C11" s="152"/>
      <c r="D11" s="28" t="str">
        <f>IF(午餐設計表!Q4&gt;"",午餐設計表!Q4,"")</f>
        <v>翡翠羹湯</v>
      </c>
      <c r="E11" s="28"/>
      <c r="F11" s="28"/>
      <c r="G11" s="28"/>
      <c r="H11" s="28"/>
      <c r="I11" s="28"/>
      <c r="J11" s="28"/>
      <c r="K11" s="28"/>
      <c r="L11" s="28"/>
      <c r="M11" s="28"/>
      <c r="N11" s="155"/>
    </row>
    <row r="12" spans="2:14" ht="16.8" thickBot="1" x14ac:dyDescent="0.35">
      <c r="B12" s="29"/>
      <c r="C12" s="153"/>
      <c r="D12" s="30" t="str">
        <f>IF(午餐設計表!T4&gt;"",午餐設計表!T4,"")</f>
        <v>履歷豆奶(獎勵金374+10)</v>
      </c>
      <c r="E12" s="30"/>
      <c r="F12" s="30"/>
      <c r="G12" s="30"/>
      <c r="H12" s="30"/>
      <c r="I12" s="30"/>
      <c r="J12" s="30"/>
      <c r="K12" s="30"/>
      <c r="L12" s="30"/>
      <c r="M12" s="30"/>
      <c r="N12" s="156"/>
    </row>
    <row r="13" spans="2:14" ht="16.5" customHeight="1" x14ac:dyDescent="0.3">
      <c r="B13" s="31">
        <f>IF(午餐設計表!B13&lt;&gt;"",午餐設計表!B13,"")</f>
        <v>11</v>
      </c>
      <c r="C13" s="151" t="str">
        <f>RIGHT(IF(午餐設計表!B17&lt;&gt;"",午餐設計表!B17,""),1)</f>
        <v>二</v>
      </c>
      <c r="D13" s="32" t="str">
        <f>IF(午餐設計表!D13&gt;"",午餐設計表!D13,"")</f>
        <v>小米飯</v>
      </c>
      <c r="E13" s="33"/>
      <c r="F13" s="33"/>
      <c r="G13" s="33"/>
      <c r="H13" s="33"/>
      <c r="I13" s="33"/>
      <c r="J13" s="33"/>
      <c r="K13" s="33"/>
      <c r="L13" s="33"/>
      <c r="M13" s="33"/>
      <c r="N13" s="154"/>
    </row>
    <row r="14" spans="2:14" x14ac:dyDescent="0.3">
      <c r="B14" s="26" t="s">
        <v>24</v>
      </c>
      <c r="C14" s="152"/>
      <c r="D14" s="25" t="str">
        <f>IF(午餐設計表!E13&gt;"",午餐設計表!E13,"")</f>
        <v>麻油荷包蛋</v>
      </c>
      <c r="E14" s="25"/>
      <c r="F14" s="25"/>
      <c r="G14" s="25"/>
      <c r="H14" s="25"/>
      <c r="I14" s="25"/>
      <c r="J14" s="25"/>
      <c r="K14" s="25"/>
      <c r="L14" s="25"/>
      <c r="M14" s="25"/>
      <c r="N14" s="155"/>
    </row>
    <row r="15" spans="2:14" x14ac:dyDescent="0.3">
      <c r="B15" s="26">
        <f>IF(午餐設計表!B15&lt;&gt;"",午餐設計表!B15,"")</f>
        <v>28</v>
      </c>
      <c r="C15" s="152"/>
      <c r="D15" s="25" t="str">
        <f>IF(午餐設計表!H13&gt;"",午餐設計表!H13,"")</f>
        <v>客家小炒</v>
      </c>
      <c r="E15" s="25"/>
      <c r="F15" s="25"/>
      <c r="G15" s="25"/>
      <c r="H15" s="25"/>
      <c r="I15" s="25"/>
      <c r="J15" s="25"/>
      <c r="K15" s="25"/>
      <c r="L15" s="25"/>
      <c r="M15" s="25"/>
      <c r="N15" s="155"/>
    </row>
    <row r="16" spans="2:14" x14ac:dyDescent="0.3">
      <c r="B16" s="26" t="s">
        <v>4</v>
      </c>
      <c r="C16" s="152"/>
      <c r="D16" s="25" t="str">
        <f>IF(午餐設計表!K13&gt;"",午餐設計表!K13,"")</f>
        <v>醬煮南瓜</v>
      </c>
      <c r="E16" s="25"/>
      <c r="F16" s="25"/>
      <c r="G16" s="25"/>
      <c r="H16" s="25"/>
      <c r="I16" s="25"/>
      <c r="J16" s="25"/>
      <c r="K16" s="25"/>
      <c r="L16" s="25"/>
      <c r="M16" s="25"/>
      <c r="N16" s="155"/>
    </row>
    <row r="17" spans="2:14" x14ac:dyDescent="0.3">
      <c r="B17" s="27"/>
      <c r="C17" s="152"/>
      <c r="D17" s="25" t="str">
        <f>IF(午餐設計表!N13&gt;"",午餐設計表!N13,"")</f>
        <v>炒油菜</v>
      </c>
      <c r="E17" s="25"/>
      <c r="F17" s="25"/>
      <c r="G17" s="25"/>
      <c r="H17" s="25"/>
      <c r="I17" s="25"/>
      <c r="J17" s="25"/>
      <c r="K17" s="25"/>
      <c r="L17" s="25"/>
      <c r="M17" s="25"/>
      <c r="N17" s="155"/>
    </row>
    <row r="18" spans="2:14" x14ac:dyDescent="0.3">
      <c r="B18" s="27"/>
      <c r="C18" s="152"/>
      <c r="D18" s="28" t="str">
        <f>IF(午餐設計表!Q13&gt;"",午餐設計表!Q13,"")</f>
        <v>鮮菇湯</v>
      </c>
      <c r="E18" s="28"/>
      <c r="F18" s="28"/>
      <c r="G18" s="28"/>
      <c r="H18" s="28"/>
      <c r="I18" s="28"/>
      <c r="J18" s="28"/>
      <c r="K18" s="28"/>
      <c r="L18" s="28"/>
      <c r="M18" s="28"/>
      <c r="N18" s="155"/>
    </row>
    <row r="19" spans="2:14" ht="16.8" thickBot="1" x14ac:dyDescent="0.35">
      <c r="B19" s="29"/>
      <c r="C19" s="153"/>
      <c r="D19" s="30" t="str">
        <f>IF(午餐設計表!T13&gt;"",午餐設計表!T13,"")</f>
        <v>橘子(精進20元)</v>
      </c>
      <c r="E19" s="30"/>
      <c r="F19" s="30"/>
      <c r="G19" s="30"/>
      <c r="H19" s="30"/>
      <c r="I19" s="30"/>
      <c r="J19" s="30"/>
      <c r="K19" s="30"/>
      <c r="L19" s="30"/>
      <c r="M19" s="30"/>
      <c r="N19" s="156"/>
    </row>
    <row r="20" spans="2:14" x14ac:dyDescent="0.3">
      <c r="B20" s="26">
        <f>IF(午餐設計表!B22&lt;&gt;"",午餐設計表!B22,"")</f>
        <v>11</v>
      </c>
      <c r="C20" s="151" t="str">
        <f>RIGHT(IF(午餐設計表!B26&lt;&gt;"",午餐設計表!B26,""),1)</f>
        <v>三</v>
      </c>
      <c r="D20" s="32" t="str">
        <f>IF(午餐設計表!D22&gt;"",午餐設計表!D22,"")</f>
        <v>五穀米飯</v>
      </c>
      <c r="E20" s="32"/>
      <c r="F20" s="32"/>
      <c r="G20" s="32"/>
      <c r="H20" s="32"/>
      <c r="I20" s="32"/>
      <c r="J20" s="32"/>
      <c r="K20" s="32"/>
      <c r="L20" s="32"/>
      <c r="M20" s="32"/>
      <c r="N20" s="155"/>
    </row>
    <row r="21" spans="2:14" x14ac:dyDescent="0.3">
      <c r="B21" s="26" t="s">
        <v>3</v>
      </c>
      <c r="C21" s="152"/>
      <c r="D21" s="25" t="str">
        <f>IF(午餐設計表!E22&gt;"",午餐設計表!E22,"")</f>
        <v>椒鹽豆包</v>
      </c>
      <c r="E21" s="25"/>
      <c r="F21" s="25"/>
      <c r="G21" s="25"/>
      <c r="H21" s="25"/>
      <c r="I21" s="25"/>
      <c r="J21" s="25"/>
      <c r="K21" s="25"/>
      <c r="L21" s="25"/>
      <c r="M21" s="25"/>
      <c r="N21" s="155"/>
    </row>
    <row r="22" spans="2:14" x14ac:dyDescent="0.3">
      <c r="B22" s="26">
        <f>IF(午餐設計表!B24&lt;&gt;"",午餐設計表!B24,"")</f>
        <v>29</v>
      </c>
      <c r="C22" s="152"/>
      <c r="D22" s="25" t="str">
        <f>IF(午餐設計表!H22&gt;"",午餐設計表!H22,"")</f>
        <v>花生麵筋</v>
      </c>
      <c r="E22" s="25"/>
      <c r="F22" s="25"/>
      <c r="G22" s="25"/>
      <c r="H22" s="25"/>
      <c r="I22" s="25"/>
      <c r="J22" s="25"/>
      <c r="K22" s="25"/>
      <c r="L22" s="25"/>
      <c r="M22" s="25"/>
      <c r="N22" s="155"/>
    </row>
    <row r="23" spans="2:14" x14ac:dyDescent="0.3">
      <c r="B23" s="26" t="s">
        <v>4</v>
      </c>
      <c r="C23" s="152"/>
      <c r="D23" s="25" t="str">
        <f>IF(午餐設計表!K22&gt;"",午餐設計表!K22,"")</f>
        <v>小黃瓜什錦</v>
      </c>
      <c r="E23" s="25"/>
      <c r="F23" s="25"/>
      <c r="G23" s="25"/>
      <c r="H23" s="25"/>
      <c r="I23" s="25"/>
      <c r="J23" s="25"/>
      <c r="K23" s="25"/>
      <c r="L23" s="25"/>
      <c r="M23" s="25"/>
      <c r="N23" s="155"/>
    </row>
    <row r="24" spans="2:14" x14ac:dyDescent="0.3">
      <c r="B24" s="27"/>
      <c r="C24" s="152"/>
      <c r="D24" s="25" t="str">
        <f>IF(午餐設計表!N22&gt;"",午餐設計表!N22,"")</f>
        <v>炒高麗菜</v>
      </c>
      <c r="E24" s="25"/>
      <c r="F24" s="25"/>
      <c r="G24" s="25"/>
      <c r="H24" s="25"/>
      <c r="I24" s="25"/>
      <c r="J24" s="25"/>
      <c r="K24" s="25"/>
      <c r="L24" s="25"/>
      <c r="M24" s="25"/>
      <c r="N24" s="155"/>
    </row>
    <row r="25" spans="2:14" x14ac:dyDescent="0.3">
      <c r="B25" s="27"/>
      <c r="C25" s="152"/>
      <c r="D25" s="28" t="str">
        <f>IF(午餐設計表!Q22&gt;"",午餐設計表!Q22,"")</f>
        <v>結頭丸子湯</v>
      </c>
      <c r="E25" s="28"/>
      <c r="F25" s="28"/>
      <c r="G25" s="28"/>
      <c r="H25" s="28"/>
      <c r="I25" s="28"/>
      <c r="J25" s="28"/>
      <c r="K25" s="28"/>
      <c r="L25" s="28"/>
      <c r="M25" s="28"/>
      <c r="N25" s="155"/>
    </row>
    <row r="26" spans="2:14" ht="16.8" thickBot="1" x14ac:dyDescent="0.35">
      <c r="B26" s="27"/>
      <c r="C26" s="153"/>
      <c r="D26" s="30" t="str">
        <f>IF(午餐設計表!T22&gt;"",午餐設計表!T22,"")</f>
        <v>養樂多100%蘋果汁(精進14元)</v>
      </c>
      <c r="E26" s="28"/>
      <c r="F26" s="28"/>
      <c r="G26" s="28"/>
      <c r="H26" s="28"/>
      <c r="I26" s="28"/>
      <c r="J26" s="28"/>
      <c r="K26" s="28"/>
      <c r="L26" s="28"/>
      <c r="M26" s="28"/>
      <c r="N26" s="155"/>
    </row>
    <row r="27" spans="2:14" x14ac:dyDescent="0.3">
      <c r="B27" s="31">
        <f>IF(午餐設計表!B31&lt;&gt;"",午餐設計表!B31,"")</f>
        <v>11</v>
      </c>
      <c r="C27" s="151" t="str">
        <f>RIGHT(IF(午餐設計表!B35&lt;&gt;"",午餐設計表!B35,""),1)</f>
        <v>四</v>
      </c>
      <c r="D27" s="32" t="str">
        <f>IF(午餐設計表!D31&gt;"",午餐設計表!D31,"")</f>
        <v>紫米飯</v>
      </c>
      <c r="E27" s="33"/>
      <c r="F27" s="33"/>
      <c r="G27" s="33"/>
      <c r="H27" s="33"/>
      <c r="I27" s="33"/>
      <c r="J27" s="33"/>
      <c r="K27" s="33"/>
      <c r="L27" s="33"/>
      <c r="M27" s="33"/>
      <c r="N27" s="154"/>
    </row>
    <row r="28" spans="2:14" x14ac:dyDescent="0.3">
      <c r="B28" s="26" t="s">
        <v>3</v>
      </c>
      <c r="C28" s="152"/>
      <c r="D28" s="25" t="str">
        <f>IF(午餐設計表!E31&gt;"",午餐設計表!E31,"")</f>
        <v>滷蘭花干</v>
      </c>
      <c r="E28" s="25"/>
      <c r="F28" s="25"/>
      <c r="G28" s="25"/>
      <c r="H28" s="25"/>
      <c r="I28" s="25"/>
      <c r="J28" s="25"/>
      <c r="K28" s="25"/>
      <c r="L28" s="25"/>
      <c r="M28" s="25"/>
      <c r="N28" s="155"/>
    </row>
    <row r="29" spans="2:14" x14ac:dyDescent="0.3">
      <c r="B29" s="26">
        <f>IF(午餐設計表!B33&lt;&gt;"",午餐設計表!B33,"")</f>
        <v>30</v>
      </c>
      <c r="C29" s="152"/>
      <c r="D29" s="25" t="str">
        <f>IF(午餐設計表!H31&gt;"",午餐設計表!H31,"")</f>
        <v>冬瓜盅</v>
      </c>
      <c r="E29" s="25"/>
      <c r="F29" s="25"/>
      <c r="G29" s="25"/>
      <c r="H29" s="25"/>
      <c r="I29" s="25"/>
      <c r="J29" s="25"/>
      <c r="K29" s="25"/>
      <c r="L29" s="25"/>
      <c r="M29" s="25"/>
      <c r="N29" s="155"/>
    </row>
    <row r="30" spans="2:14" x14ac:dyDescent="0.3">
      <c r="B30" s="26" t="s">
        <v>4</v>
      </c>
      <c r="C30" s="152"/>
      <c r="D30" s="25" t="str">
        <f>IF(午餐設計表!K31&gt;"",午餐設計表!K31,"")</f>
        <v>蕃茄炒蛋</v>
      </c>
      <c r="E30" s="25"/>
      <c r="F30" s="25"/>
      <c r="G30" s="25"/>
      <c r="H30" s="25"/>
      <c r="I30" s="25"/>
      <c r="J30" s="25"/>
      <c r="K30" s="25"/>
      <c r="L30" s="25"/>
      <c r="M30" s="25"/>
      <c r="N30" s="155"/>
    </row>
    <row r="31" spans="2:14" x14ac:dyDescent="0.3">
      <c r="B31" s="27"/>
      <c r="C31" s="152"/>
      <c r="D31" s="25" t="str">
        <f>IF(午餐設計表!N31&gt;"",午餐設計表!N31,"")</f>
        <v>炒有機荷葉白菜</v>
      </c>
      <c r="E31" s="25"/>
      <c r="F31" s="25"/>
      <c r="G31" s="25"/>
      <c r="H31" s="25"/>
      <c r="I31" s="25"/>
      <c r="J31" s="25"/>
      <c r="K31" s="25"/>
      <c r="L31" s="25"/>
      <c r="M31" s="25"/>
      <c r="N31" s="155"/>
    </row>
    <row r="32" spans="2:14" x14ac:dyDescent="0.3">
      <c r="B32" s="27"/>
      <c r="C32" s="152"/>
      <c r="D32" s="28" t="str">
        <f>IF(午餐設計表!Q31&gt;"",午餐設計表!Q31,"")</f>
        <v>山藥藥膳湯</v>
      </c>
      <c r="E32" s="28"/>
      <c r="F32" s="28"/>
      <c r="G32" s="28"/>
      <c r="H32" s="28"/>
      <c r="I32" s="28"/>
      <c r="J32" s="28"/>
      <c r="K32" s="28"/>
      <c r="L32" s="28"/>
      <c r="M32" s="28"/>
      <c r="N32" s="155"/>
    </row>
    <row r="33" spans="2:14" ht="16.8" thickBot="1" x14ac:dyDescent="0.35">
      <c r="B33" s="29"/>
      <c r="C33" s="153"/>
      <c r="D33" s="30" t="str">
        <f>IF(午餐設計表!T31&gt;"",午餐設計表!T31,"")</f>
        <v>玉米脆片奶酪(加菜25元)</v>
      </c>
      <c r="E33" s="30"/>
      <c r="F33" s="30"/>
      <c r="G33" s="30"/>
      <c r="H33" s="30"/>
      <c r="I33" s="30"/>
      <c r="J33" s="30"/>
      <c r="K33" s="30"/>
      <c r="L33" s="30"/>
      <c r="M33" s="30"/>
      <c r="N33" s="156"/>
    </row>
    <row r="34" spans="2:14" x14ac:dyDescent="0.3">
      <c r="B34" s="31" t="str">
        <f>IF(午餐設計表!B40&lt;&gt;"",午餐設計表!B40,"")</f>
        <v/>
      </c>
      <c r="C34" s="151" t="str">
        <f>RIGHT(IF(午餐設計表!B44&lt;&gt;"",午餐設計表!B44,""),1)</f>
        <v/>
      </c>
      <c r="D34" s="32" t="str">
        <f>IF(午餐設計表!D40&gt;"",午餐設計表!D40,"")</f>
        <v/>
      </c>
      <c r="E34" s="33"/>
      <c r="F34" s="33"/>
      <c r="G34" s="33"/>
      <c r="H34" s="33"/>
      <c r="I34" s="33"/>
      <c r="J34" s="33"/>
      <c r="K34" s="33"/>
      <c r="L34" s="33"/>
      <c r="M34" s="33"/>
      <c r="N34" s="154"/>
    </row>
    <row r="35" spans="2:14" x14ac:dyDescent="0.3">
      <c r="B35" s="26" t="s">
        <v>3</v>
      </c>
      <c r="C35" s="152"/>
      <c r="D35" s="25" t="str">
        <f>IF(午餐設計表!E40&gt;"",午餐設計表!E40,"")</f>
        <v/>
      </c>
      <c r="E35" s="25"/>
      <c r="F35" s="25"/>
      <c r="G35" s="25"/>
      <c r="H35" s="25"/>
      <c r="I35" s="25"/>
      <c r="J35" s="25"/>
      <c r="K35" s="25"/>
      <c r="L35" s="25"/>
      <c r="M35" s="25"/>
      <c r="N35" s="155"/>
    </row>
    <row r="36" spans="2:14" x14ac:dyDescent="0.3">
      <c r="B36" s="26" t="str">
        <f>IF(午餐設計表!B42&lt;&gt;"",午餐設計表!B42,"")</f>
        <v/>
      </c>
      <c r="C36" s="152"/>
      <c r="D36" s="25" t="str">
        <f>IF(午餐設計表!H40&gt;"",午餐設計表!H40,"")</f>
        <v/>
      </c>
      <c r="E36" s="25"/>
      <c r="F36" s="25"/>
      <c r="G36" s="25"/>
      <c r="H36" s="25"/>
      <c r="I36" s="25"/>
      <c r="J36" s="25"/>
      <c r="K36" s="25"/>
      <c r="L36" s="25"/>
      <c r="M36" s="25"/>
      <c r="N36" s="155"/>
    </row>
    <row r="37" spans="2:14" x14ac:dyDescent="0.3">
      <c r="B37" s="26" t="s">
        <v>4</v>
      </c>
      <c r="C37" s="152"/>
      <c r="D37" s="25" t="str">
        <f>IF(午餐設計表!K40&gt;"",午餐設計表!K40,"")</f>
        <v/>
      </c>
      <c r="E37" s="25"/>
      <c r="F37" s="25"/>
      <c r="G37" s="25"/>
      <c r="H37" s="25"/>
      <c r="I37" s="25"/>
      <c r="J37" s="25"/>
      <c r="K37" s="25"/>
      <c r="L37" s="25"/>
      <c r="M37" s="25"/>
      <c r="N37" s="155"/>
    </row>
    <row r="38" spans="2:14" x14ac:dyDescent="0.3">
      <c r="B38" s="27"/>
      <c r="C38" s="152"/>
      <c r="D38" s="25" t="str">
        <f>IF(午餐設計表!N40&gt;"",午餐設計表!N40,"")</f>
        <v/>
      </c>
      <c r="E38" s="25"/>
      <c r="F38" s="25"/>
      <c r="G38" s="25"/>
      <c r="H38" s="25"/>
      <c r="I38" s="25"/>
      <c r="J38" s="25"/>
      <c r="K38" s="25"/>
      <c r="L38" s="25"/>
      <c r="M38" s="25"/>
      <c r="N38" s="155"/>
    </row>
    <row r="39" spans="2:14" x14ac:dyDescent="0.3">
      <c r="B39" s="27"/>
      <c r="C39" s="152"/>
      <c r="D39" s="28" t="str">
        <f>IF(午餐設計表!Q40&gt;"",午餐設計表!Q40,"")</f>
        <v/>
      </c>
      <c r="E39" s="28"/>
      <c r="F39" s="28"/>
      <c r="G39" s="28"/>
      <c r="H39" s="28"/>
      <c r="I39" s="28"/>
      <c r="J39" s="28"/>
      <c r="K39" s="28"/>
      <c r="L39" s="28"/>
      <c r="M39" s="28"/>
      <c r="N39" s="155"/>
    </row>
    <row r="40" spans="2:14" ht="16.8" thickBot="1" x14ac:dyDescent="0.35">
      <c r="B40" s="29"/>
      <c r="C40" s="153"/>
      <c r="D40" s="30" t="str">
        <f>IF(午餐設計表!T40&gt;"",午餐設計表!T40,"")</f>
        <v/>
      </c>
      <c r="E40" s="30"/>
      <c r="F40" s="30"/>
      <c r="G40" s="30"/>
      <c r="H40" s="30"/>
      <c r="I40" s="30"/>
      <c r="J40" s="30"/>
      <c r="K40" s="30"/>
      <c r="L40" s="30"/>
      <c r="M40" s="30"/>
      <c r="N40" s="156"/>
    </row>
    <row r="41" spans="2:14" x14ac:dyDescent="0.3">
      <c r="B41" s="88" t="e">
        <f>IF(午餐設計表!#REF!&lt;&gt;"",午餐設計表!#REF!,"")</f>
        <v>#REF!</v>
      </c>
      <c r="C41" s="151" t="e">
        <f>RIGHT(IF(午餐設計表!#REF!&lt;&gt;"",午餐設計表!#REF!,""),1)</f>
        <v>#REF!</v>
      </c>
      <c r="D41" s="32" t="e">
        <f>IF(午餐設計表!#REF!&gt;"",午餐設計表!#REF!,"")</f>
        <v>#REF!</v>
      </c>
      <c r="E41" s="33"/>
      <c r="F41" s="33"/>
      <c r="G41" s="33"/>
      <c r="H41" s="33"/>
      <c r="I41" s="33"/>
      <c r="J41" s="33"/>
      <c r="K41" s="33"/>
      <c r="L41" s="33"/>
      <c r="M41" s="33"/>
      <c r="N41" s="154"/>
    </row>
    <row r="42" spans="2:14" x14ac:dyDescent="0.3">
      <c r="B42" s="89" t="s">
        <v>3</v>
      </c>
      <c r="C42" s="152"/>
      <c r="D42" s="25" t="e">
        <f>IF(午餐設計表!#REF!&gt;"",午餐設計表!#REF!,"")</f>
        <v>#REF!</v>
      </c>
      <c r="E42" s="25"/>
      <c r="F42" s="25"/>
      <c r="G42" s="25"/>
      <c r="H42" s="25"/>
      <c r="I42" s="25"/>
      <c r="J42" s="25"/>
      <c r="K42" s="25"/>
      <c r="L42" s="25"/>
      <c r="M42" s="25"/>
      <c r="N42" s="155"/>
    </row>
    <row r="43" spans="2:14" x14ac:dyDescent="0.3">
      <c r="B43" s="89" t="e">
        <f>IF(午餐設計表!#REF!&lt;&gt;"",午餐設計表!#REF!,"")</f>
        <v>#REF!</v>
      </c>
      <c r="C43" s="152"/>
      <c r="D43" s="25" t="e">
        <f>IF(午餐設計表!#REF!&gt;"",午餐設計表!#REF!,"")</f>
        <v>#REF!</v>
      </c>
      <c r="E43" s="25"/>
      <c r="F43" s="25"/>
      <c r="G43" s="25"/>
      <c r="H43" s="25"/>
      <c r="I43" s="25"/>
      <c r="J43" s="25"/>
      <c r="K43" s="25"/>
      <c r="L43" s="25"/>
      <c r="M43" s="25"/>
      <c r="N43" s="155"/>
    </row>
    <row r="44" spans="2:14" x14ac:dyDescent="0.3">
      <c r="B44" s="89" t="s">
        <v>4</v>
      </c>
      <c r="C44" s="152"/>
      <c r="D44" s="25" t="e">
        <f>IF(午餐設計表!#REF!&gt;"",午餐設計表!#REF!,"")</f>
        <v>#REF!</v>
      </c>
      <c r="E44" s="25"/>
      <c r="F44" s="25"/>
      <c r="G44" s="25"/>
      <c r="H44" s="25"/>
      <c r="I44" s="25"/>
      <c r="J44" s="25"/>
      <c r="K44" s="25"/>
      <c r="L44" s="25"/>
      <c r="M44" s="25"/>
      <c r="N44" s="155"/>
    </row>
    <row r="45" spans="2:14" x14ac:dyDescent="0.3">
      <c r="B45" s="27"/>
      <c r="C45" s="152"/>
      <c r="D45" s="25" t="e">
        <f>IF(午餐設計表!#REF!&gt;"",午餐設計表!#REF!,"")</f>
        <v>#REF!</v>
      </c>
      <c r="E45" s="25"/>
      <c r="F45" s="25"/>
      <c r="G45" s="25"/>
      <c r="H45" s="25"/>
      <c r="I45" s="25"/>
      <c r="J45" s="25"/>
      <c r="K45" s="25"/>
      <c r="L45" s="25"/>
      <c r="M45" s="25"/>
      <c r="N45" s="155"/>
    </row>
    <row r="46" spans="2:14" x14ac:dyDescent="0.3">
      <c r="B46" s="27"/>
      <c r="C46" s="152"/>
      <c r="D46" s="28" t="e">
        <f>IF(午餐設計表!#REF!&gt;"",午餐設計表!#REF!,"")</f>
        <v>#REF!</v>
      </c>
      <c r="E46" s="28"/>
      <c r="F46" s="28"/>
      <c r="G46" s="28"/>
      <c r="H46" s="28"/>
      <c r="I46" s="28"/>
      <c r="J46" s="28"/>
      <c r="K46" s="28"/>
      <c r="L46" s="28"/>
      <c r="M46" s="28"/>
      <c r="N46" s="155"/>
    </row>
    <row r="47" spans="2:14" ht="16.8" thickBot="1" x14ac:dyDescent="0.35">
      <c r="B47" s="29"/>
      <c r="C47" s="153"/>
      <c r="D47" s="30" t="e">
        <f>IF(午餐設計表!#REF!&gt;"",午餐設計表!#REF!,"")</f>
        <v>#REF!</v>
      </c>
      <c r="E47" s="30"/>
      <c r="F47" s="30"/>
      <c r="G47" s="30"/>
      <c r="H47" s="30"/>
      <c r="I47" s="30"/>
      <c r="J47" s="30"/>
      <c r="K47" s="30"/>
      <c r="L47" s="30"/>
      <c r="M47" s="30"/>
      <c r="N47" s="156"/>
    </row>
    <row r="49" spans="2:14" x14ac:dyDescent="0.3">
      <c r="B49" s="34" t="s">
        <v>25</v>
      </c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</row>
    <row r="50" spans="2:14" x14ac:dyDescent="0.3">
      <c r="B50" s="34" t="s">
        <v>26</v>
      </c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</row>
  </sheetData>
  <mergeCells count="21">
    <mergeCell ref="B2:N2"/>
    <mergeCell ref="B3:N3"/>
    <mergeCell ref="B4:B5"/>
    <mergeCell ref="C4:C5"/>
    <mergeCell ref="D4:D5"/>
    <mergeCell ref="E4:G4"/>
    <mergeCell ref="H4:J4"/>
    <mergeCell ref="K4:M4"/>
    <mergeCell ref="N4:N5"/>
    <mergeCell ref="C6:C12"/>
    <mergeCell ref="N6:N12"/>
    <mergeCell ref="C13:C19"/>
    <mergeCell ref="N13:N19"/>
    <mergeCell ref="C20:C26"/>
    <mergeCell ref="N20:N26"/>
    <mergeCell ref="C41:C47"/>
    <mergeCell ref="N41:N47"/>
    <mergeCell ref="C27:C33"/>
    <mergeCell ref="N27:N33"/>
    <mergeCell ref="C34:C40"/>
    <mergeCell ref="N34:N40"/>
  </mergeCells>
  <phoneticPr fontId="2" type="noConversion"/>
  <pageMargins left="0.39370078740157483" right="0.39370078740157483" top="0.59055118110236227" bottom="0.59055118110236227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1"/>
  <sheetViews>
    <sheetView showZeros="0" topLeftCell="A13" zoomScale="50" zoomScaleNormal="50" workbookViewId="0">
      <selection activeCell="A50" sqref="A50"/>
    </sheetView>
  </sheetViews>
  <sheetFormatPr defaultRowHeight="16.2" x14ac:dyDescent="0.3"/>
  <cols>
    <col min="1" max="1" width="11.33203125" bestFit="1" customWidth="1"/>
    <col min="2" max="2" width="18.44140625" customWidth="1"/>
    <col min="3" max="3" width="5.6640625" customWidth="1"/>
    <col min="4" max="4" width="10.6640625" customWidth="1"/>
    <col min="5" max="5" width="18.44140625" customWidth="1"/>
    <col min="6" max="6" width="5.6640625" customWidth="1"/>
    <col min="7" max="7" width="10.6640625" customWidth="1"/>
    <col min="8" max="8" width="18.44140625" customWidth="1"/>
    <col min="9" max="9" width="5.6640625" customWidth="1"/>
    <col min="10" max="10" width="10.6640625" customWidth="1"/>
    <col min="11" max="11" width="18.44140625" customWidth="1"/>
    <col min="12" max="12" width="5.6640625" customWidth="1"/>
    <col min="13" max="13" width="10.6640625" customWidth="1"/>
    <col min="14" max="14" width="18.44140625" customWidth="1"/>
    <col min="15" max="15" width="5.6640625" customWidth="1"/>
    <col min="16" max="16" width="10.6640625" customWidth="1"/>
    <col min="17" max="17" width="18.44140625" customWidth="1"/>
    <col min="18" max="18" width="5.6640625" customWidth="1"/>
    <col min="19" max="19" width="10.6640625" customWidth="1"/>
    <col min="21" max="21" width="12" bestFit="1" customWidth="1"/>
    <col min="22" max="22" width="14.6640625" bestFit="1" customWidth="1"/>
    <col min="23" max="23" width="8.88671875" customWidth="1"/>
  </cols>
  <sheetData>
    <row r="1" spans="1:23" ht="33" x14ac:dyDescent="0.6">
      <c r="A1" s="171" t="str">
        <f>午餐設計表!B1</f>
        <v>0129 彰化縣線西鄉線西國中 112學年度第1學期第14週素食菜單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  <c r="P1" s="171"/>
      <c r="Q1" s="171"/>
      <c r="R1" s="171"/>
      <c r="S1" s="171"/>
      <c r="T1" s="171"/>
      <c r="U1" s="171"/>
      <c r="V1" s="171"/>
      <c r="W1" s="171"/>
    </row>
    <row r="2" spans="1:23" ht="25.2" thickBot="1" x14ac:dyDescent="0.5">
      <c r="A2" s="35" t="s">
        <v>27</v>
      </c>
      <c r="B2" s="36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8"/>
      <c r="R2" s="37"/>
      <c r="S2" s="37"/>
      <c r="T2" s="39"/>
      <c r="U2" s="40"/>
      <c r="V2" s="41"/>
      <c r="W2" s="42"/>
    </row>
    <row r="3" spans="1:23" ht="27.75" customHeight="1" x14ac:dyDescent="0.3">
      <c r="A3" s="90" t="s">
        <v>28</v>
      </c>
      <c r="B3" s="91" t="s">
        <v>29</v>
      </c>
      <c r="C3" s="92" t="s">
        <v>30</v>
      </c>
      <c r="D3" s="93"/>
      <c r="E3" s="91" t="s">
        <v>7</v>
      </c>
      <c r="F3" s="92" t="s">
        <v>30</v>
      </c>
      <c r="G3" s="93"/>
      <c r="H3" s="91" t="s">
        <v>8</v>
      </c>
      <c r="I3" s="92" t="s">
        <v>30</v>
      </c>
      <c r="J3" s="93"/>
      <c r="K3" s="91" t="s">
        <v>8</v>
      </c>
      <c r="L3" s="92" t="s">
        <v>30</v>
      </c>
      <c r="M3" s="93"/>
      <c r="N3" s="91" t="s">
        <v>8</v>
      </c>
      <c r="O3" s="92" t="s">
        <v>30</v>
      </c>
      <c r="P3" s="93"/>
      <c r="Q3" s="94" t="s">
        <v>9</v>
      </c>
      <c r="R3" s="92" t="s">
        <v>30</v>
      </c>
      <c r="S3" s="95"/>
      <c r="T3" s="96" t="s">
        <v>10</v>
      </c>
      <c r="U3" s="97" t="s">
        <v>11</v>
      </c>
      <c r="V3" s="98" t="s">
        <v>31</v>
      </c>
      <c r="W3" s="99" t="s">
        <v>32</v>
      </c>
    </row>
    <row r="4" spans="1:23" ht="27.75" customHeight="1" x14ac:dyDescent="0.4">
      <c r="A4" s="100">
        <f>午餐設計表!B4</f>
        <v>11</v>
      </c>
      <c r="B4" s="43" t="str">
        <f>午餐設計表!D4</f>
        <v>白米飯</v>
      </c>
      <c r="C4" s="43" t="s">
        <v>33</v>
      </c>
      <c r="D4" s="43" t="s">
        <v>34</v>
      </c>
      <c r="E4" s="43" t="str">
        <f>午餐設計表!E4</f>
        <v>紅燒芋頭</v>
      </c>
      <c r="F4" s="43"/>
      <c r="G4" s="43" t="s">
        <v>34</v>
      </c>
      <c r="H4" s="43" t="str">
        <f>午餐設計表!H4</f>
        <v>糖醋油腐</v>
      </c>
      <c r="I4" s="43"/>
      <c r="J4" s="43" t="s">
        <v>34</v>
      </c>
      <c r="K4" s="43" t="str">
        <f>午餐設計表!K4</f>
        <v>玉米四寶</v>
      </c>
      <c r="L4" s="43"/>
      <c r="M4" s="43" t="s">
        <v>34</v>
      </c>
      <c r="N4" s="43" t="str">
        <f>午餐設計表!N4</f>
        <v>炒蚵白菜</v>
      </c>
      <c r="O4" s="43"/>
      <c r="P4" s="43" t="s">
        <v>34</v>
      </c>
      <c r="Q4" s="43" t="str">
        <f>午餐設計表!Q4</f>
        <v>翡翠羹湯</v>
      </c>
      <c r="R4" s="43"/>
      <c r="S4" s="43" t="s">
        <v>34</v>
      </c>
      <c r="T4" s="165" t="str">
        <f>午餐設計表!T4</f>
        <v>履歷豆奶(獎勵金374+10)</v>
      </c>
      <c r="U4" s="44" t="s">
        <v>35</v>
      </c>
      <c r="V4" s="45" t="s">
        <v>36</v>
      </c>
      <c r="W4" s="101" t="str">
        <f>午餐設計表!X4</f>
        <v>11.5份</v>
      </c>
    </row>
    <row r="5" spans="1:23" ht="27.75" customHeight="1" x14ac:dyDescent="0.4">
      <c r="A5" s="102" t="s">
        <v>37</v>
      </c>
      <c r="B5" s="46"/>
      <c r="C5" s="46"/>
      <c r="D5" s="47"/>
      <c r="E5" s="48" t="str">
        <f>午餐設計表!E5</f>
        <v xml:space="preserve">凍豆腐大丁(榮洲) </v>
      </c>
      <c r="F5" s="46"/>
      <c r="G5" s="49">
        <f>午餐設計表!F5</f>
        <v>1</v>
      </c>
      <c r="H5" s="48" t="str">
        <f>午餐設計表!H5</f>
        <v xml:space="preserve">非基改油腐丁(榮洲) </v>
      </c>
      <c r="I5" s="48"/>
      <c r="J5" s="49">
        <f>午餐設計表!I5</f>
        <v>1.5</v>
      </c>
      <c r="K5" s="46" t="str">
        <f>午餐設計表!K5</f>
        <v>玉米粒(QR-K)</v>
      </c>
      <c r="L5" s="48"/>
      <c r="M5" s="49">
        <f>午餐設計表!L5</f>
        <v>1</v>
      </c>
      <c r="N5" s="46" t="str">
        <f>午餐設計表!N5</f>
        <v>蚵白菜(切實重)</v>
      </c>
      <c r="O5" s="48"/>
      <c r="P5" s="49">
        <f>午餐設計表!O5</f>
        <v>2</v>
      </c>
      <c r="Q5" s="46" t="str">
        <f>午餐設計表!Q5</f>
        <v xml:space="preserve">翡翠羹(0.3K) </v>
      </c>
      <c r="R5" s="48"/>
      <c r="S5" s="49">
        <f>午餐設計表!R5</f>
        <v>1</v>
      </c>
      <c r="T5" s="166"/>
      <c r="U5" s="50" t="str">
        <f>午餐設計表!V5</f>
        <v>124.0 g</v>
      </c>
      <c r="V5" s="51" t="s">
        <v>38</v>
      </c>
      <c r="W5" s="103" t="str">
        <f>午餐設計表!X5</f>
        <v>0.0份</v>
      </c>
    </row>
    <row r="6" spans="1:23" ht="27.75" customHeight="1" x14ac:dyDescent="0.4">
      <c r="A6" s="102">
        <f>午餐設計表!B6</f>
        <v>27</v>
      </c>
      <c r="B6" s="46"/>
      <c r="C6" s="46"/>
      <c r="D6" s="47"/>
      <c r="E6" s="48" t="str">
        <f>午餐設計表!E6</f>
        <v>芋頭(切大丁)</v>
      </c>
      <c r="F6" s="46"/>
      <c r="G6" s="49">
        <f>午餐設計表!F6</f>
        <v>1</v>
      </c>
      <c r="H6" s="48" t="str">
        <f>午餐設計表!H6</f>
        <v>蕃茄醬(340g)</v>
      </c>
      <c r="I6" s="48"/>
      <c r="J6" s="49">
        <f>午餐設計表!I6</f>
        <v>1</v>
      </c>
      <c r="K6" s="46" t="str">
        <f>午餐設計表!K6</f>
        <v>毛豆仁(CAS)(1K/包)</v>
      </c>
      <c r="L6" s="48"/>
      <c r="M6" s="49">
        <f>午餐設計表!L6</f>
        <v>0.3</v>
      </c>
      <c r="N6" s="46" t="str">
        <f>午餐設計表!N6</f>
        <v>薑母(一週量)</v>
      </c>
      <c r="O6" s="48"/>
      <c r="P6" s="49">
        <f>午餐設計表!O6</f>
        <v>0.3</v>
      </c>
      <c r="Q6" s="46" t="str">
        <f>午餐設計表!Q6</f>
        <v>洗選蛋(QR)</v>
      </c>
      <c r="R6" s="48"/>
      <c r="S6" s="49">
        <f>午餐設計表!R6</f>
        <v>0.3</v>
      </c>
      <c r="T6" s="166"/>
      <c r="U6" s="52" t="s">
        <v>39</v>
      </c>
      <c r="V6" s="53" t="s">
        <v>40</v>
      </c>
      <c r="W6" s="103" t="str">
        <f>午餐設計表!X6</f>
        <v>3.0份</v>
      </c>
    </row>
    <row r="7" spans="1:23" ht="27.75" customHeight="1" x14ac:dyDescent="0.4">
      <c r="A7" s="102" t="s">
        <v>41</v>
      </c>
      <c r="B7" s="46"/>
      <c r="C7" s="46"/>
      <c r="D7" s="47"/>
      <c r="E7" s="48" t="str">
        <f>午餐設計表!E7</f>
        <v>濕香菇(小朵)(QR)</v>
      </c>
      <c r="F7" s="54"/>
      <c r="G7" s="49">
        <f>午餐設計表!F7</f>
        <v>0.3</v>
      </c>
      <c r="H7" s="48" t="str">
        <f>午餐設計表!H7</f>
        <v>彩色椒(QR)</v>
      </c>
      <c r="I7" s="54"/>
      <c r="J7" s="49">
        <f>午餐設計表!I7</f>
        <v>0.3</v>
      </c>
      <c r="K7" s="46" t="str">
        <f>午餐設計表!K7</f>
        <v>芋丁(小)冷凍</v>
      </c>
      <c r="L7" s="54"/>
      <c r="M7" s="49">
        <f>午餐設計表!L7</f>
        <v>0.3</v>
      </c>
      <c r="N7" s="46">
        <f>午餐設計表!N7</f>
        <v>0</v>
      </c>
      <c r="O7" s="54"/>
      <c r="P7" s="49">
        <f>午餐設計表!O7</f>
        <v>0</v>
      </c>
      <c r="Q7" s="46">
        <f>午餐設計表!Q7</f>
        <v>0</v>
      </c>
      <c r="R7" s="54"/>
      <c r="S7" s="49">
        <f>午餐設計表!R7</f>
        <v>0</v>
      </c>
      <c r="T7" s="166"/>
      <c r="U7" s="50" t="str">
        <f>午餐設計表!V6</f>
        <v>24.6 g</v>
      </c>
      <c r="V7" s="53" t="s">
        <v>42</v>
      </c>
      <c r="W7" s="103" t="str">
        <f>午餐設計表!X7</f>
        <v>1.5份</v>
      </c>
    </row>
    <row r="8" spans="1:23" ht="27.75" customHeight="1" x14ac:dyDescent="0.4">
      <c r="A8" s="168" t="s">
        <v>43</v>
      </c>
      <c r="B8" s="46" t="str">
        <f>午餐設計表!E8</f>
        <v>紅蘿蔔(切中丁)</v>
      </c>
      <c r="C8" s="46"/>
      <c r="D8" s="47">
        <f>午餐設計表!F8</f>
        <v>0.1</v>
      </c>
      <c r="E8" s="48" t="str">
        <f>午餐設計表!E8</f>
        <v>紅蘿蔔(切中丁)</v>
      </c>
      <c r="F8" s="54"/>
      <c r="G8" s="49">
        <f>午餐設計表!F8</f>
        <v>0.1</v>
      </c>
      <c r="H8" s="48">
        <f>午餐設計表!H8</f>
        <v>0</v>
      </c>
      <c r="I8" s="54"/>
      <c r="J8" s="49">
        <f>午餐設計表!I8</f>
        <v>0</v>
      </c>
      <c r="K8" s="46" t="str">
        <f>午餐設計表!K8</f>
        <v>紅蘿蔔(切小丁)</v>
      </c>
      <c r="L8" s="54"/>
      <c r="M8" s="49">
        <f>午餐設計表!L8</f>
        <v>0.1</v>
      </c>
      <c r="N8" s="46">
        <f>午餐設計表!N8</f>
        <v>0</v>
      </c>
      <c r="O8" s="54"/>
      <c r="P8" s="49">
        <f>午餐設計表!O8</f>
        <v>0</v>
      </c>
      <c r="Q8" s="46">
        <f>午餐設計表!Q8</f>
        <v>0</v>
      </c>
      <c r="R8" s="54"/>
      <c r="S8" s="49">
        <f>午餐設計表!R8</f>
        <v>0</v>
      </c>
      <c r="T8" s="166"/>
      <c r="U8" s="52" t="s">
        <v>44</v>
      </c>
      <c r="V8" s="53" t="s">
        <v>45</v>
      </c>
      <c r="W8" s="103" t="str">
        <f>午餐設計表!X8</f>
        <v>0.0份</v>
      </c>
    </row>
    <row r="9" spans="1:23" ht="27.75" customHeight="1" x14ac:dyDescent="0.4">
      <c r="A9" s="168"/>
      <c r="B9" s="46">
        <f>午餐設計表!E9</f>
        <v>0</v>
      </c>
      <c r="C9" s="46"/>
      <c r="D9" s="47">
        <f>午餐設計表!F9</f>
        <v>0</v>
      </c>
      <c r="E9" s="48">
        <f>午餐設計表!E9</f>
        <v>0</v>
      </c>
      <c r="F9" s="54"/>
      <c r="G9" s="49">
        <f>午餐設計表!F9</f>
        <v>0</v>
      </c>
      <c r="H9" s="48">
        <f>午餐設計表!H9</f>
        <v>0</v>
      </c>
      <c r="I9" s="54"/>
      <c r="J9" s="49">
        <f>午餐設計表!I9</f>
        <v>0</v>
      </c>
      <c r="K9" s="46">
        <f>午餐設計表!K9</f>
        <v>0</v>
      </c>
      <c r="L9" s="54"/>
      <c r="M9" s="49">
        <f>午餐設計表!L9</f>
        <v>0</v>
      </c>
      <c r="N9" s="46">
        <f>午餐設計表!N9</f>
        <v>0</v>
      </c>
      <c r="O9" s="54"/>
      <c r="P9" s="49">
        <f>午餐設計表!O9</f>
        <v>0</v>
      </c>
      <c r="Q9" s="46">
        <f>午餐設計表!Q9</f>
        <v>0</v>
      </c>
      <c r="R9" s="54"/>
      <c r="S9" s="49">
        <f>午餐設計表!R9</f>
        <v>0</v>
      </c>
      <c r="T9" s="166"/>
      <c r="U9" s="50" t="str">
        <f>午餐設計表!V7</f>
        <v>34.7 g</v>
      </c>
      <c r="V9" s="55" t="s">
        <v>46</v>
      </c>
      <c r="W9" s="103" t="str">
        <f>午餐設計表!X9</f>
        <v>2.3份</v>
      </c>
    </row>
    <row r="10" spans="1:23" ht="27.75" customHeight="1" x14ac:dyDescent="0.3">
      <c r="A10" s="104" t="s">
        <v>47</v>
      </c>
      <c r="B10" s="46">
        <f>午餐設計表!E10</f>
        <v>0</v>
      </c>
      <c r="C10" s="54"/>
      <c r="D10" s="47">
        <f>午餐設計表!F10</f>
        <v>0</v>
      </c>
      <c r="E10" s="48">
        <f>午餐設計表!E10</f>
        <v>0</v>
      </c>
      <c r="F10" s="54"/>
      <c r="G10" s="49">
        <f>午餐設計表!F10</f>
        <v>0</v>
      </c>
      <c r="H10" s="48">
        <f>午餐設計表!H10</f>
        <v>0</v>
      </c>
      <c r="I10" s="54"/>
      <c r="J10" s="49">
        <f>午餐設計表!I10</f>
        <v>0</v>
      </c>
      <c r="K10" s="46">
        <f>午餐設計表!K10</f>
        <v>0</v>
      </c>
      <c r="L10" s="54"/>
      <c r="M10" s="49">
        <f>午餐設計表!L10</f>
        <v>0</v>
      </c>
      <c r="N10" s="46">
        <f>午餐設計表!N10</f>
        <v>0</v>
      </c>
      <c r="O10" s="54"/>
      <c r="P10" s="49">
        <f>午餐設計表!O10</f>
        <v>0</v>
      </c>
      <c r="Q10" s="46">
        <f>午餐設計表!Q10</f>
        <v>0</v>
      </c>
      <c r="R10" s="54"/>
      <c r="S10" s="49">
        <f>午餐設計表!R10</f>
        <v>0</v>
      </c>
      <c r="T10" s="166"/>
      <c r="U10" s="52" t="s">
        <v>48</v>
      </c>
      <c r="V10" s="56"/>
      <c r="W10" s="105"/>
    </row>
    <row r="11" spans="1:23" ht="27.75" customHeight="1" x14ac:dyDescent="0.4">
      <c r="A11" s="106">
        <f>午餐設計表!B12</f>
        <v>22</v>
      </c>
      <c r="B11" s="46">
        <f>午餐設計表!E11</f>
        <v>0</v>
      </c>
      <c r="C11" s="57"/>
      <c r="D11" s="47">
        <f>午餐設計表!F11</f>
        <v>0</v>
      </c>
      <c r="E11" s="48">
        <f>午餐設計表!E11</f>
        <v>0</v>
      </c>
      <c r="F11" s="57"/>
      <c r="G11" s="49">
        <f>午餐設計表!F11</f>
        <v>0</v>
      </c>
      <c r="H11" s="48">
        <f>午餐設計表!H11</f>
        <v>0</v>
      </c>
      <c r="I11" s="57"/>
      <c r="J11" s="49">
        <f>午餐設計表!I11</f>
        <v>0</v>
      </c>
      <c r="K11" s="46">
        <f>午餐設計表!K11</f>
        <v>0</v>
      </c>
      <c r="L11" s="57"/>
      <c r="M11" s="49">
        <f>午餐設計表!L11</f>
        <v>0</v>
      </c>
      <c r="N11" s="46">
        <f>午餐設計表!N11</f>
        <v>0</v>
      </c>
      <c r="O11" s="57"/>
      <c r="P11" s="49">
        <f>午餐設計表!O11</f>
        <v>0</v>
      </c>
      <c r="Q11" s="46">
        <f>午餐設計表!Q11</f>
        <v>0</v>
      </c>
      <c r="R11" s="57"/>
      <c r="S11" s="49">
        <f>午餐設計表!R11</f>
        <v>0</v>
      </c>
      <c r="T11" s="169"/>
      <c r="U11" s="58" t="str">
        <f>午餐設計表!V4</f>
        <v>848大卡</v>
      </c>
      <c r="V11" s="59"/>
      <c r="W11" s="107"/>
    </row>
    <row r="12" spans="1:23" ht="27.75" customHeight="1" x14ac:dyDescent="0.4">
      <c r="A12" s="100">
        <f>午餐設計表!B13</f>
        <v>11</v>
      </c>
      <c r="B12" s="43" t="str">
        <f>午餐設計表!D13</f>
        <v>小米飯</v>
      </c>
      <c r="C12" s="43" t="s">
        <v>33</v>
      </c>
      <c r="D12" s="43"/>
      <c r="E12" s="43" t="str">
        <f>午餐設計表!E13</f>
        <v>麻油荷包蛋</v>
      </c>
      <c r="F12" s="43"/>
      <c r="G12" s="43"/>
      <c r="H12" s="43" t="str">
        <f>午餐設計表!H13</f>
        <v>客家小炒</v>
      </c>
      <c r="I12" s="43"/>
      <c r="J12" s="43"/>
      <c r="K12" s="43" t="str">
        <f>午餐設計表!K13</f>
        <v>醬煮南瓜</v>
      </c>
      <c r="L12" s="43"/>
      <c r="M12" s="43"/>
      <c r="N12" s="43" t="str">
        <f>午餐設計表!N13</f>
        <v>炒油菜</v>
      </c>
      <c r="O12" s="43"/>
      <c r="P12" s="43"/>
      <c r="Q12" s="43" t="str">
        <f>午餐設計表!Q13</f>
        <v>鮮菇湯</v>
      </c>
      <c r="R12" s="43"/>
      <c r="S12" s="43"/>
      <c r="T12" s="165" t="str">
        <f>午餐設計表!T13</f>
        <v>橘子(精進20元)</v>
      </c>
      <c r="U12" s="44" t="s">
        <v>35</v>
      </c>
      <c r="V12" s="45" t="s">
        <v>36</v>
      </c>
      <c r="W12" s="101" t="str">
        <f>午餐設計表!X13</f>
        <v>6.7份</v>
      </c>
    </row>
    <row r="13" spans="1:23" ht="27.75" customHeight="1" x14ac:dyDescent="0.4">
      <c r="A13" s="102" t="s">
        <v>37</v>
      </c>
      <c r="B13" s="48"/>
      <c r="C13" s="48"/>
      <c r="D13" s="49"/>
      <c r="E13" s="48" t="str">
        <f>午餐設計表!E14</f>
        <v>洗選蛋(QR)(粒)</v>
      </c>
      <c r="F13" s="46"/>
      <c r="G13" s="49">
        <f>午餐設計表!F14</f>
        <v>22</v>
      </c>
      <c r="H13" s="46" t="str">
        <f>午餐設計表!H14</f>
        <v xml:space="preserve">非基改豆干片(榮洲) </v>
      </c>
      <c r="I13" s="48"/>
      <c r="J13" s="47">
        <f>午餐設計表!I14</f>
        <v>1</v>
      </c>
      <c r="K13" s="46" t="str">
        <f>午餐設計表!K14</f>
        <v>南瓜(切大丁)</v>
      </c>
      <c r="L13" s="48"/>
      <c r="M13" s="49">
        <f>午餐設計表!L14</f>
        <v>2</v>
      </c>
      <c r="N13" s="46" t="str">
        <f>午餐設計表!N14</f>
        <v>油菜(切實重)</v>
      </c>
      <c r="O13" s="48"/>
      <c r="P13" s="49">
        <f>午餐設計表!O14</f>
        <v>2</v>
      </c>
      <c r="Q13" s="46" t="str">
        <f>午餐設計表!Q14</f>
        <v>金針菇(QR)</v>
      </c>
      <c r="R13" s="48"/>
      <c r="S13" s="49">
        <f>午餐設計表!R14</f>
        <v>0.3</v>
      </c>
      <c r="T13" s="166"/>
      <c r="U13" s="50" t="str">
        <f>午餐設計表!V14</f>
        <v>124.2 g</v>
      </c>
      <c r="V13" s="51" t="s">
        <v>38</v>
      </c>
      <c r="W13" s="103" t="str">
        <f>午餐設計表!X14</f>
        <v>0.0份</v>
      </c>
    </row>
    <row r="14" spans="1:23" ht="27.75" customHeight="1" x14ac:dyDescent="0.4">
      <c r="A14" s="102">
        <f>午餐設計表!B15</f>
        <v>28</v>
      </c>
      <c r="B14" s="48"/>
      <c r="C14" s="48"/>
      <c r="D14" s="49"/>
      <c r="E14" s="48" t="str">
        <f>午餐設計表!E15</f>
        <v>洗選蛋(QR)(粒-備品)</v>
      </c>
      <c r="F14" s="46"/>
      <c r="G14" s="49">
        <f>午餐設計表!F15</f>
        <v>5</v>
      </c>
      <c r="H14" s="46" t="str">
        <f>午餐設計表!H15</f>
        <v>杏鮑菇(A)(QR)</v>
      </c>
      <c r="I14" s="48"/>
      <c r="J14" s="47">
        <f>午餐設計表!I15</f>
        <v>0.3</v>
      </c>
      <c r="K14" s="46" t="str">
        <f>午餐設計表!K15</f>
        <v>鴻喜菇(QR)</v>
      </c>
      <c r="L14" s="48"/>
      <c r="M14" s="49">
        <f>午餐設計表!L15</f>
        <v>0.3</v>
      </c>
      <c r="N14" s="46">
        <f>午餐設計表!N15</f>
        <v>0</v>
      </c>
      <c r="O14" s="48"/>
      <c r="P14" s="49">
        <f>午餐設計表!O15</f>
        <v>0</v>
      </c>
      <c r="Q14" s="46" t="str">
        <f>午餐設計表!Q15</f>
        <v>木耳(切絲)</v>
      </c>
      <c r="R14" s="48"/>
      <c r="S14" s="49">
        <f>午餐設計表!R15</f>
        <v>0.1</v>
      </c>
      <c r="T14" s="166"/>
      <c r="U14" s="52" t="s">
        <v>39</v>
      </c>
      <c r="V14" s="53" t="s">
        <v>40</v>
      </c>
      <c r="W14" s="103" t="str">
        <f>午餐設計表!X15</f>
        <v>2.3份</v>
      </c>
    </row>
    <row r="15" spans="1:23" ht="27.75" customHeight="1" x14ac:dyDescent="0.4">
      <c r="A15" s="102" t="s">
        <v>41</v>
      </c>
      <c r="B15" s="54"/>
      <c r="C15" s="54"/>
      <c r="D15" s="49"/>
      <c r="E15" s="48" t="str">
        <f>午餐設計表!E16</f>
        <v>胡麻油(3L)福壽</v>
      </c>
      <c r="F15" s="54"/>
      <c r="G15" s="49">
        <f>午餐設計表!F16</f>
        <v>0</v>
      </c>
      <c r="H15" s="46" t="str">
        <f>午餐設計表!H16</f>
        <v>芹菜</v>
      </c>
      <c r="I15" s="54"/>
      <c r="J15" s="47">
        <f>午餐設計表!I16</f>
        <v>0.3</v>
      </c>
      <c r="K15" s="46">
        <f>午餐設計表!K16</f>
        <v>0</v>
      </c>
      <c r="L15" s="54"/>
      <c r="M15" s="49">
        <f>午餐設計表!L16</f>
        <v>0</v>
      </c>
      <c r="N15" s="46">
        <f>午餐設計表!N16</f>
        <v>0</v>
      </c>
      <c r="O15" s="54"/>
      <c r="P15" s="49">
        <f>午餐設計表!O16</f>
        <v>0</v>
      </c>
      <c r="Q15" s="46" t="str">
        <f>午餐設計表!Q16</f>
        <v>紅蘿蔔(切絲)</v>
      </c>
      <c r="R15" s="54"/>
      <c r="S15" s="49">
        <f>午餐設計表!R16</f>
        <v>0.1</v>
      </c>
      <c r="T15" s="166"/>
      <c r="U15" s="50" t="str">
        <f>午餐設計表!V15</f>
        <v>25.3 g</v>
      </c>
      <c r="V15" s="53" t="s">
        <v>42</v>
      </c>
      <c r="W15" s="103" t="str">
        <f>午餐設計表!X16</f>
        <v>1.5份</v>
      </c>
    </row>
    <row r="16" spans="1:23" ht="27.75" customHeight="1" x14ac:dyDescent="0.4">
      <c r="A16" s="168" t="s">
        <v>49</v>
      </c>
      <c r="B16" s="54"/>
      <c r="C16" s="54"/>
      <c r="D16" s="49"/>
      <c r="E16" s="48" t="str">
        <f>午餐設計表!E17</f>
        <v>薑片(0.6K/包)</v>
      </c>
      <c r="F16" s="54"/>
      <c r="G16" s="49">
        <f>午餐設計表!F17</f>
        <v>0</v>
      </c>
      <c r="H16" s="46" t="str">
        <f>午餐設計表!H17</f>
        <v>紅蘿蔔(切片)</v>
      </c>
      <c r="I16" s="54"/>
      <c r="J16" s="47">
        <f>午餐設計表!I17</f>
        <v>0.1</v>
      </c>
      <c r="K16" s="46">
        <f>午餐設計表!K17</f>
        <v>0</v>
      </c>
      <c r="L16" s="54"/>
      <c r="M16" s="49">
        <f>午餐設計表!L17</f>
        <v>0</v>
      </c>
      <c r="N16" s="46">
        <f>午餐設計表!N17</f>
        <v>0</v>
      </c>
      <c r="O16" s="54"/>
      <c r="P16" s="49">
        <f>午餐設計表!O17</f>
        <v>0</v>
      </c>
      <c r="Q16" s="46" t="str">
        <f>午餐設計表!Q17</f>
        <v xml:space="preserve">非基改豆皮(Ｋ) </v>
      </c>
      <c r="R16" s="54"/>
      <c r="S16" s="49">
        <f>午餐設計表!R17</f>
        <v>0.1</v>
      </c>
      <c r="T16" s="166"/>
      <c r="U16" s="52" t="s">
        <v>44</v>
      </c>
      <c r="V16" s="53" t="s">
        <v>45</v>
      </c>
      <c r="W16" s="103" t="str">
        <f>午餐設計表!X17</f>
        <v>0.0份</v>
      </c>
    </row>
    <row r="17" spans="1:23" ht="27.75" customHeight="1" x14ac:dyDescent="0.4">
      <c r="A17" s="168"/>
      <c r="B17" s="54"/>
      <c r="C17" s="54"/>
      <c r="D17" s="49"/>
      <c r="E17" s="48">
        <f>午餐設計表!E18</f>
        <v>0</v>
      </c>
      <c r="F17" s="54"/>
      <c r="G17" s="49">
        <f>午餐設計表!F18</f>
        <v>0</v>
      </c>
      <c r="H17" s="46">
        <f>午餐設計表!H18</f>
        <v>0</v>
      </c>
      <c r="I17" s="54"/>
      <c r="J17" s="47">
        <f>午餐設計表!I18</f>
        <v>0</v>
      </c>
      <c r="K17" s="46">
        <f>午餐設計表!K18</f>
        <v>0</v>
      </c>
      <c r="L17" s="54"/>
      <c r="M17" s="49">
        <f>午餐設計表!L18</f>
        <v>0</v>
      </c>
      <c r="N17" s="46">
        <f>午餐設計表!N18</f>
        <v>0</v>
      </c>
      <c r="O17" s="54"/>
      <c r="P17" s="49">
        <f>午餐設計表!O18</f>
        <v>0</v>
      </c>
      <c r="Q17" s="46">
        <f>午餐設計表!Q18</f>
        <v>0</v>
      </c>
      <c r="R17" s="54"/>
      <c r="S17" s="49">
        <f>午餐設計表!R18</f>
        <v>0</v>
      </c>
      <c r="T17" s="166"/>
      <c r="U17" s="50" t="str">
        <f>午餐設計表!V16</f>
        <v>39.3 g</v>
      </c>
      <c r="V17" s="55" t="s">
        <v>46</v>
      </c>
      <c r="W17" s="103" t="str">
        <f>午餐設計表!X18</f>
        <v>2.3份</v>
      </c>
    </row>
    <row r="18" spans="1:23" ht="27.75" customHeight="1" x14ac:dyDescent="0.3">
      <c r="A18" s="104" t="s">
        <v>47</v>
      </c>
      <c r="B18" s="54"/>
      <c r="C18" s="54"/>
      <c r="D18" s="49"/>
      <c r="E18" s="48">
        <f>午餐設計表!E19</f>
        <v>0</v>
      </c>
      <c r="F18" s="54"/>
      <c r="G18" s="49">
        <f>午餐設計表!F19</f>
        <v>0</v>
      </c>
      <c r="H18" s="46">
        <f>午餐設計表!H19</f>
        <v>0</v>
      </c>
      <c r="I18" s="54"/>
      <c r="J18" s="47">
        <f>午餐設計表!I19</f>
        <v>0</v>
      </c>
      <c r="K18" s="46">
        <f>午餐設計表!K19</f>
        <v>0</v>
      </c>
      <c r="L18" s="54"/>
      <c r="M18" s="49">
        <f>午餐設計表!L19</f>
        <v>0</v>
      </c>
      <c r="N18" s="46">
        <f>午餐設計表!N19</f>
        <v>0</v>
      </c>
      <c r="O18" s="54"/>
      <c r="P18" s="49">
        <f>午餐設計表!O19</f>
        <v>0</v>
      </c>
      <c r="Q18" s="46">
        <f>午餐設計表!Q19</f>
        <v>0</v>
      </c>
      <c r="R18" s="54"/>
      <c r="S18" s="49">
        <f>午餐設計表!R19</f>
        <v>0</v>
      </c>
      <c r="T18" s="166"/>
      <c r="U18" s="52" t="s">
        <v>48</v>
      </c>
      <c r="V18" s="56"/>
      <c r="W18" s="105"/>
    </row>
    <row r="19" spans="1:23" ht="27.75" customHeight="1" x14ac:dyDescent="0.4">
      <c r="A19" s="108"/>
      <c r="B19" s="54"/>
      <c r="C19" s="54"/>
      <c r="D19" s="49"/>
      <c r="E19" s="48">
        <f>午餐設計表!E20</f>
        <v>0</v>
      </c>
      <c r="F19" s="54"/>
      <c r="G19" s="49">
        <f>午餐設計表!F20</f>
        <v>0</v>
      </c>
      <c r="H19" s="46">
        <f>午餐設計表!H20</f>
        <v>0</v>
      </c>
      <c r="I19" s="54"/>
      <c r="J19" s="47">
        <f>午餐設計表!I20</f>
        <v>0</v>
      </c>
      <c r="K19" s="46">
        <f>午餐設計表!K20</f>
        <v>0</v>
      </c>
      <c r="L19" s="54"/>
      <c r="M19" s="49">
        <f>午餐設計表!L20</f>
        <v>0</v>
      </c>
      <c r="N19" s="46">
        <f>午餐設計表!N20</f>
        <v>0</v>
      </c>
      <c r="O19" s="54"/>
      <c r="P19" s="49">
        <f>午餐設計表!O20</f>
        <v>0</v>
      </c>
      <c r="Q19" s="46">
        <f>午餐設計表!Q20</f>
        <v>0</v>
      </c>
      <c r="R19" s="54"/>
      <c r="S19" s="49">
        <f>午餐設計表!R20</f>
        <v>0</v>
      </c>
      <c r="T19" s="169"/>
      <c r="U19" s="50" t="str">
        <f>午餐設計表!V13</f>
        <v>887大卡</v>
      </c>
      <c r="V19" s="60"/>
      <c r="W19" s="109"/>
    </row>
    <row r="20" spans="1:23" ht="27.75" customHeight="1" x14ac:dyDescent="0.4">
      <c r="A20" s="110">
        <f>午餐設計表!B22</f>
        <v>11</v>
      </c>
      <c r="B20" s="43" t="str">
        <f>午餐設計表!D22</f>
        <v>五穀米飯</v>
      </c>
      <c r="C20" s="43" t="s">
        <v>33</v>
      </c>
      <c r="D20" s="43"/>
      <c r="E20" s="43" t="str">
        <f>午餐設計表!E22</f>
        <v>椒鹽豆包</v>
      </c>
      <c r="F20" s="43"/>
      <c r="G20" s="43"/>
      <c r="H20" s="43" t="str">
        <f>午餐設計表!H22</f>
        <v>花生麵筋</v>
      </c>
      <c r="I20" s="43"/>
      <c r="J20" s="43"/>
      <c r="K20" s="43" t="str">
        <f>午餐設計表!K22</f>
        <v>小黃瓜什錦</v>
      </c>
      <c r="L20" s="43"/>
      <c r="M20" s="43"/>
      <c r="N20" s="43" t="str">
        <f>午餐設計表!N22</f>
        <v>炒高麗菜</v>
      </c>
      <c r="O20" s="43"/>
      <c r="P20" s="43"/>
      <c r="Q20" s="43" t="str">
        <f>午餐設計表!Q22</f>
        <v>結頭丸子湯</v>
      </c>
      <c r="R20" s="43"/>
      <c r="S20" s="43"/>
      <c r="T20" s="165" t="str">
        <f>午餐設計表!T22</f>
        <v>養樂多100%蘋果汁(精進14元)</v>
      </c>
      <c r="U20" s="44" t="s">
        <v>35</v>
      </c>
      <c r="V20" s="45" t="s">
        <v>36</v>
      </c>
      <c r="W20" s="101" t="str">
        <f>午餐設計表!X22</f>
        <v>6.8份</v>
      </c>
    </row>
    <row r="21" spans="1:23" ht="27.75" customHeight="1" x14ac:dyDescent="0.4">
      <c r="A21" s="111" t="s">
        <v>37</v>
      </c>
      <c r="B21" s="48"/>
      <c r="C21" s="46"/>
      <c r="D21" s="48"/>
      <c r="E21" s="48" t="str">
        <f>午餐設計表!E23</f>
        <v xml:space="preserve">非基改炸豆包榮洲(pc) </v>
      </c>
      <c r="F21" s="48"/>
      <c r="G21" s="49">
        <f>午餐設計表!F23</f>
        <v>22</v>
      </c>
      <c r="H21" s="48" t="str">
        <f>午餐設計表!H23</f>
        <v xml:space="preserve">麵筋泡(Ｋ) </v>
      </c>
      <c r="I21" s="46"/>
      <c r="J21" s="49">
        <f>午餐設計表!I23</f>
        <v>0.6</v>
      </c>
      <c r="K21" s="48" t="str">
        <f>午餐設計表!K23</f>
        <v>小黃瓜(切片)</v>
      </c>
      <c r="L21" s="48"/>
      <c r="M21" s="49">
        <f>午餐設計表!L23</f>
        <v>1</v>
      </c>
      <c r="N21" s="48" t="str">
        <f>午餐設計表!N23</f>
        <v>高麗菜(切實重)</v>
      </c>
      <c r="O21" s="48"/>
      <c r="P21" s="49">
        <f>午餐設計表!O23</f>
        <v>2</v>
      </c>
      <c r="Q21" s="48" t="str">
        <f>午餐設計表!Q23</f>
        <v>結頭菜(切中丁)</v>
      </c>
      <c r="R21" s="48"/>
      <c r="S21" s="49">
        <f>午餐設計表!R23</f>
        <v>0.8</v>
      </c>
      <c r="T21" s="166"/>
      <c r="U21" s="50" t="str">
        <f>午餐設計表!V23</f>
        <v>128.9 g</v>
      </c>
      <c r="V21" s="51" t="s">
        <v>38</v>
      </c>
      <c r="W21" s="103" t="str">
        <f>午餐設計表!X23</f>
        <v>0.4份</v>
      </c>
    </row>
    <row r="22" spans="1:23" ht="27.75" customHeight="1" x14ac:dyDescent="0.4">
      <c r="A22" s="111">
        <f>午餐設計表!B24</f>
        <v>29</v>
      </c>
      <c r="B22" s="48"/>
      <c r="C22" s="46"/>
      <c r="D22" s="48"/>
      <c r="E22" s="48" t="str">
        <f>午餐設計表!E24</f>
        <v xml:space="preserve">非基改炸豆包榮洲備品(pc) </v>
      </c>
      <c r="F22" s="48"/>
      <c r="G22" s="49">
        <f>午餐設計表!F24</f>
        <v>5</v>
      </c>
      <c r="H22" s="48" t="str">
        <f>午餐設計表!H24</f>
        <v>熟花生</v>
      </c>
      <c r="I22" s="48"/>
      <c r="J22" s="49">
        <f>午餐設計表!I24</f>
        <v>0.3</v>
      </c>
      <c r="K22" s="48" t="str">
        <f>午餐設計表!K24</f>
        <v>美白菇(QR)</v>
      </c>
      <c r="L22" s="48"/>
      <c r="M22" s="49">
        <f>午餐設計表!L24</f>
        <v>0.3</v>
      </c>
      <c r="N22" s="48" t="str">
        <f>午餐設計表!N24</f>
        <v>木耳(切絲)</v>
      </c>
      <c r="O22" s="48"/>
      <c r="P22" s="49">
        <f>午餐設計表!O24</f>
        <v>0.1</v>
      </c>
      <c r="Q22" s="48" t="str">
        <f>午餐設計表!Q24</f>
        <v xml:space="preserve">素香菇貢丸(Ｋ) </v>
      </c>
      <c r="R22" s="48"/>
      <c r="S22" s="49">
        <f>午餐設計表!R24</f>
        <v>0.3</v>
      </c>
      <c r="T22" s="166"/>
      <c r="U22" s="52" t="s">
        <v>39</v>
      </c>
      <c r="V22" s="53" t="s">
        <v>40</v>
      </c>
      <c r="W22" s="103" t="str">
        <f>午餐設計表!X24</f>
        <v>3.3份</v>
      </c>
    </row>
    <row r="23" spans="1:23" ht="27.75" customHeight="1" x14ac:dyDescent="0.4">
      <c r="A23" s="111" t="s">
        <v>41</v>
      </c>
      <c r="B23" s="48"/>
      <c r="C23" s="46"/>
      <c r="D23" s="48"/>
      <c r="E23" s="48">
        <f>午餐設計表!E25</f>
        <v>0</v>
      </c>
      <c r="F23" s="54"/>
      <c r="G23" s="49">
        <f>午餐設計表!F25</f>
        <v>0</v>
      </c>
      <c r="H23" s="48" t="str">
        <f>午餐設計表!H25</f>
        <v>紅蘿蔔(切小丁)</v>
      </c>
      <c r="I23" s="54"/>
      <c r="J23" s="49">
        <f>午餐設計表!I25</f>
        <v>0.3</v>
      </c>
      <c r="K23" s="48" t="str">
        <f>午餐設計表!K25</f>
        <v>袖珍菇(QR)</v>
      </c>
      <c r="L23" s="54"/>
      <c r="M23" s="49">
        <f>午餐設計表!L25</f>
        <v>0.3</v>
      </c>
      <c r="N23" s="48">
        <f>午餐設計表!N25</f>
        <v>0</v>
      </c>
      <c r="O23" s="54"/>
      <c r="P23" s="49">
        <f>午餐設計表!O25</f>
        <v>0</v>
      </c>
      <c r="Q23" s="48" t="str">
        <f>午餐設計表!Q25</f>
        <v>香菜(150g/把)</v>
      </c>
      <c r="R23" s="54"/>
      <c r="S23" s="49">
        <f>午餐設計表!R25</f>
        <v>0</v>
      </c>
      <c r="T23" s="166"/>
      <c r="U23" s="50" t="str">
        <f>午餐設計表!V24</f>
        <v>23.1 g</v>
      </c>
      <c r="V23" s="53" t="s">
        <v>42</v>
      </c>
      <c r="W23" s="103" t="str">
        <f>午餐設計表!X25</f>
        <v>2.2份</v>
      </c>
    </row>
    <row r="24" spans="1:23" ht="27.75" customHeight="1" x14ac:dyDescent="0.4">
      <c r="A24" s="170" t="s">
        <v>50</v>
      </c>
      <c r="B24" s="46"/>
      <c r="C24" s="46"/>
      <c r="D24" s="46"/>
      <c r="E24" s="48">
        <f>午餐設計表!E26</f>
        <v>0</v>
      </c>
      <c r="F24" s="54"/>
      <c r="G24" s="49">
        <f>午餐設計表!F26</f>
        <v>0</v>
      </c>
      <c r="H24" s="48">
        <f>午餐設計表!H26</f>
        <v>0</v>
      </c>
      <c r="I24" s="54"/>
      <c r="J24" s="49">
        <f>午餐設計表!I26</f>
        <v>0</v>
      </c>
      <c r="K24" s="48" t="str">
        <f>午餐設計表!K26</f>
        <v>紅蘿蔔(切片)</v>
      </c>
      <c r="L24" s="54"/>
      <c r="M24" s="49">
        <f>午餐設計表!L26</f>
        <v>0.1</v>
      </c>
      <c r="N24" s="48">
        <f>午餐設計表!N26</f>
        <v>0</v>
      </c>
      <c r="O24" s="54"/>
      <c r="P24" s="49">
        <f>午餐設計表!O26</f>
        <v>0</v>
      </c>
      <c r="Q24" s="48">
        <f>午餐設計表!Q26</f>
        <v>0</v>
      </c>
      <c r="R24" s="54"/>
      <c r="S24" s="49">
        <f>午餐設計表!R26</f>
        <v>0</v>
      </c>
      <c r="T24" s="166"/>
      <c r="U24" s="52" t="s">
        <v>44</v>
      </c>
      <c r="V24" s="53" t="s">
        <v>45</v>
      </c>
      <c r="W24" s="103" t="str">
        <f>午餐設計表!X26</f>
        <v>0.0份</v>
      </c>
    </row>
    <row r="25" spans="1:23" ht="27.75" customHeight="1" x14ac:dyDescent="0.4">
      <c r="A25" s="170"/>
      <c r="B25" s="46"/>
      <c r="C25" s="46"/>
      <c r="D25" s="46"/>
      <c r="E25" s="48">
        <f>午餐設計表!E27</f>
        <v>0</v>
      </c>
      <c r="F25" s="54"/>
      <c r="G25" s="49">
        <f>午餐設計表!F27</f>
        <v>0</v>
      </c>
      <c r="H25" s="48">
        <f>午餐設計表!H27</f>
        <v>0</v>
      </c>
      <c r="I25" s="54"/>
      <c r="J25" s="49">
        <f>午餐設計表!I27</f>
        <v>0</v>
      </c>
      <c r="K25" s="48">
        <f>午餐設計表!K27</f>
        <v>0</v>
      </c>
      <c r="L25" s="54"/>
      <c r="M25" s="49">
        <f>午餐設計表!L27</f>
        <v>0</v>
      </c>
      <c r="N25" s="48">
        <f>午餐設計表!N27</f>
        <v>0</v>
      </c>
      <c r="O25" s="54"/>
      <c r="P25" s="49">
        <f>午餐設計表!O27</f>
        <v>0</v>
      </c>
      <c r="Q25" s="48">
        <f>午餐設計表!Q27</f>
        <v>0</v>
      </c>
      <c r="R25" s="54"/>
      <c r="S25" s="49">
        <f>午餐設計表!R27</f>
        <v>0</v>
      </c>
      <c r="T25" s="166"/>
      <c r="U25" s="50" t="str">
        <f>午餐設計表!V25</f>
        <v>42.5 g</v>
      </c>
      <c r="V25" s="55" t="s">
        <v>46</v>
      </c>
      <c r="W25" s="103" t="str">
        <f>午餐設計表!X27</f>
        <v>3.9份</v>
      </c>
    </row>
    <row r="26" spans="1:23" ht="27.75" customHeight="1" x14ac:dyDescent="0.3">
      <c r="A26" s="104" t="s">
        <v>47</v>
      </c>
      <c r="B26" s="46"/>
      <c r="C26" s="54"/>
      <c r="D26" s="46"/>
      <c r="E26" s="48">
        <f>午餐設計表!E28</f>
        <v>0</v>
      </c>
      <c r="F26" s="54"/>
      <c r="G26" s="49">
        <f>午餐設計表!F28</f>
        <v>0</v>
      </c>
      <c r="H26" s="48">
        <f>午餐設計表!H28</f>
        <v>0</v>
      </c>
      <c r="I26" s="54"/>
      <c r="J26" s="49">
        <f>午餐設計表!I28</f>
        <v>0</v>
      </c>
      <c r="K26" s="48">
        <f>午餐設計表!K28</f>
        <v>0</v>
      </c>
      <c r="L26" s="54"/>
      <c r="M26" s="49">
        <f>午餐設計表!L28</f>
        <v>0</v>
      </c>
      <c r="N26" s="48">
        <f>午餐設計表!N28</f>
        <v>0</v>
      </c>
      <c r="O26" s="54"/>
      <c r="P26" s="49">
        <f>午餐設計表!O28</f>
        <v>0</v>
      </c>
      <c r="Q26" s="48">
        <f>午餐設計表!Q28</f>
        <v>0</v>
      </c>
      <c r="R26" s="54"/>
      <c r="S26" s="49">
        <f>午餐設計表!R28</f>
        <v>0</v>
      </c>
      <c r="T26" s="166"/>
      <c r="U26" s="52" t="s">
        <v>48</v>
      </c>
      <c r="V26" s="56"/>
      <c r="W26" s="105"/>
    </row>
    <row r="27" spans="1:23" ht="27.75" customHeight="1" x14ac:dyDescent="0.4">
      <c r="A27" s="112">
        <f>午餐設計表!B30</f>
        <v>22</v>
      </c>
      <c r="B27" s="54"/>
      <c r="C27" s="54"/>
      <c r="D27" s="48"/>
      <c r="E27" s="48">
        <f>午餐設計表!E29</f>
        <v>0</v>
      </c>
      <c r="F27" s="54"/>
      <c r="G27" s="49">
        <f>午餐設計表!F29</f>
        <v>0</v>
      </c>
      <c r="H27" s="48">
        <f>午餐設計表!H29</f>
        <v>0</v>
      </c>
      <c r="I27" s="54"/>
      <c r="J27" s="49">
        <f>午餐設計表!I29</f>
        <v>0</v>
      </c>
      <c r="K27" s="48">
        <f>午餐設計表!K29</f>
        <v>0</v>
      </c>
      <c r="L27" s="54"/>
      <c r="M27" s="49">
        <f>午餐設計表!L29</f>
        <v>0</v>
      </c>
      <c r="N27" s="48">
        <f>午餐設計表!N29</f>
        <v>0</v>
      </c>
      <c r="O27" s="54"/>
      <c r="P27" s="49">
        <f>午餐設計表!O29</f>
        <v>0</v>
      </c>
      <c r="Q27" s="48">
        <f>午餐設計表!Q29</f>
        <v>0</v>
      </c>
      <c r="R27" s="54"/>
      <c r="S27" s="49">
        <f>午餐設計表!R29</f>
        <v>0</v>
      </c>
      <c r="T27" s="169"/>
      <c r="U27" s="50" t="str">
        <f>午餐設計表!V22</f>
        <v>871大卡</v>
      </c>
      <c r="V27" s="59"/>
      <c r="W27" s="105"/>
    </row>
    <row r="28" spans="1:23" ht="27.75" customHeight="1" x14ac:dyDescent="0.4">
      <c r="A28" s="100">
        <f>午餐設計表!B31</f>
        <v>11</v>
      </c>
      <c r="B28" s="43" t="str">
        <f>午餐設計表!D31</f>
        <v>紫米飯</v>
      </c>
      <c r="C28" s="43" t="s">
        <v>33</v>
      </c>
      <c r="D28" s="43"/>
      <c r="E28" s="43" t="str">
        <f>午餐設計表!E31</f>
        <v>滷蘭花干</v>
      </c>
      <c r="F28" s="43"/>
      <c r="G28" s="43"/>
      <c r="H28" s="43" t="str">
        <f>午餐設計表!H31</f>
        <v>冬瓜盅</v>
      </c>
      <c r="I28" s="43"/>
      <c r="J28" s="43"/>
      <c r="K28" s="43" t="str">
        <f>午餐設計表!K31</f>
        <v>蕃茄炒蛋</v>
      </c>
      <c r="L28" s="43"/>
      <c r="M28" s="43"/>
      <c r="N28" s="43" t="str">
        <f>午餐設計表!N31</f>
        <v>炒有機荷葉白菜</v>
      </c>
      <c r="O28" s="43"/>
      <c r="P28" s="43"/>
      <c r="Q28" s="43" t="str">
        <f>午餐設計表!Q31</f>
        <v>山藥藥膳湯</v>
      </c>
      <c r="R28" s="43"/>
      <c r="S28" s="43"/>
      <c r="T28" s="165" t="str">
        <f>午餐設計表!T31</f>
        <v>玉米脆片奶酪(加菜25元)</v>
      </c>
      <c r="U28" s="44" t="s">
        <v>35</v>
      </c>
      <c r="V28" s="45" t="s">
        <v>36</v>
      </c>
      <c r="W28" s="101" t="str">
        <f>午餐設計表!X31</f>
        <v>4.6份</v>
      </c>
    </row>
    <row r="29" spans="1:23" ht="27.75" customHeight="1" x14ac:dyDescent="0.4">
      <c r="A29" s="102" t="s">
        <v>37</v>
      </c>
      <c r="B29" s="48"/>
      <c r="C29" s="48"/>
      <c r="D29" s="48"/>
      <c r="E29" s="48" t="str">
        <f>午餐設計表!E32</f>
        <v xml:space="preserve">蘭花干(素) </v>
      </c>
      <c r="F29" s="48"/>
      <c r="G29" s="49">
        <f>午餐設計表!F32</f>
        <v>1.2</v>
      </c>
      <c r="H29" s="46" t="str">
        <f>午餐設計表!H32</f>
        <v>冬瓜(切大丁)</v>
      </c>
      <c r="I29" s="46"/>
      <c r="J29" s="47">
        <f>午餐設計表!I32</f>
        <v>1</v>
      </c>
      <c r="K29" s="48" t="str">
        <f>午餐設計表!K32</f>
        <v>洗選蛋(QR)</v>
      </c>
      <c r="L29" s="48"/>
      <c r="M29" s="49">
        <f>午餐設計表!L32</f>
        <v>1.5</v>
      </c>
      <c r="N29" s="48" t="str">
        <f>午餐設計表!N32</f>
        <v>有機荷葉白菜(尚紘-彰)(切實重)</v>
      </c>
      <c r="O29" s="48"/>
      <c r="P29" s="49">
        <f>午餐設計表!O32</f>
        <v>2</v>
      </c>
      <c r="Q29" s="46" t="str">
        <f>午餐設計表!Q32</f>
        <v>枸杞(兩)</v>
      </c>
      <c r="R29" s="48"/>
      <c r="S29" s="49">
        <f>午餐設計表!R32</f>
        <v>1</v>
      </c>
      <c r="T29" s="166"/>
      <c r="U29" s="50" t="str">
        <f>午餐設計表!V32</f>
        <v>114.4 g</v>
      </c>
      <c r="V29" s="51" t="s">
        <v>38</v>
      </c>
      <c r="W29" s="103" t="str">
        <f>午餐設計表!X32</f>
        <v>0.0份</v>
      </c>
    </row>
    <row r="30" spans="1:23" ht="27.75" customHeight="1" x14ac:dyDescent="0.4">
      <c r="A30" s="102">
        <f>午餐設計表!B33</f>
        <v>30</v>
      </c>
      <c r="B30" s="48"/>
      <c r="C30" s="48"/>
      <c r="D30" s="48"/>
      <c r="E30" s="48" t="str">
        <f>午餐設計表!E33</f>
        <v>菜頭(切大丁)</v>
      </c>
      <c r="F30" s="48"/>
      <c r="G30" s="49">
        <f>午餐設計表!F33</f>
        <v>0.8</v>
      </c>
      <c r="H30" s="46" t="str">
        <f>午餐設計表!H33</f>
        <v xml:space="preserve">非基改素肉羹(0.6K/包) </v>
      </c>
      <c r="I30" s="46"/>
      <c r="J30" s="47">
        <f>午餐設計表!I33</f>
        <v>1</v>
      </c>
      <c r="K30" s="48" t="str">
        <f>午餐設計表!K33</f>
        <v xml:space="preserve">蕃茄丁罐頭(2.5K/罐) </v>
      </c>
      <c r="L30" s="48"/>
      <c r="M30" s="49">
        <f>午餐設計表!L33</f>
        <v>0</v>
      </c>
      <c r="N30" s="48">
        <f>午餐設計表!N33</f>
        <v>0</v>
      </c>
      <c r="O30" s="48"/>
      <c r="P30" s="49">
        <f>午餐設計表!O33</f>
        <v>0</v>
      </c>
      <c r="Q30" s="46" t="str">
        <f>午餐設計表!Q33</f>
        <v>紅棗(兩)</v>
      </c>
      <c r="R30" s="48"/>
      <c r="S30" s="49">
        <f>午餐設計表!R33</f>
        <v>1</v>
      </c>
      <c r="T30" s="166"/>
      <c r="U30" s="52" t="s">
        <v>39</v>
      </c>
      <c r="V30" s="53" t="s">
        <v>40</v>
      </c>
      <c r="W30" s="103" t="str">
        <f>午餐設計表!X33</f>
        <v>3.7份</v>
      </c>
    </row>
    <row r="31" spans="1:23" ht="27.75" customHeight="1" x14ac:dyDescent="0.4">
      <c r="A31" s="102" t="s">
        <v>41</v>
      </c>
      <c r="B31" s="54"/>
      <c r="C31" s="54"/>
      <c r="D31" s="48"/>
      <c r="E31" s="48" t="str">
        <f>午餐設計表!E34</f>
        <v>紅蘿蔔(切中丁)</v>
      </c>
      <c r="F31" s="54"/>
      <c r="G31" s="49">
        <f>午餐設計表!F34</f>
        <v>0.1</v>
      </c>
      <c r="H31" s="46" t="str">
        <f>午餐設計表!H34</f>
        <v>美白菇(QR)</v>
      </c>
      <c r="I31" s="46"/>
      <c r="J31" s="47">
        <f>午餐設計表!I34</f>
        <v>0.3</v>
      </c>
      <c r="K31" s="48" t="str">
        <f>午餐設計表!K34</f>
        <v xml:space="preserve">蕃茄醬(3K)可果美 </v>
      </c>
      <c r="L31" s="54"/>
      <c r="M31" s="49">
        <f>午餐設計表!L34</f>
        <v>0</v>
      </c>
      <c r="N31" s="48">
        <f>午餐設計表!N34</f>
        <v>0</v>
      </c>
      <c r="O31" s="54"/>
      <c r="P31" s="49">
        <f>午餐設計表!O34</f>
        <v>0</v>
      </c>
      <c r="Q31" s="46" t="str">
        <f>午餐設計表!Q34</f>
        <v>山藥(切中丁)</v>
      </c>
      <c r="R31" s="54"/>
      <c r="S31" s="49">
        <f>午餐設計表!R34</f>
        <v>0.8</v>
      </c>
      <c r="T31" s="166"/>
      <c r="U31" s="50" t="str">
        <f>午餐設計表!V33</f>
        <v>23.4 g</v>
      </c>
      <c r="V31" s="53" t="s">
        <v>42</v>
      </c>
      <c r="W31" s="103" t="str">
        <f>午餐設計表!X34</f>
        <v>1.9份</v>
      </c>
    </row>
    <row r="32" spans="1:23" ht="27.75" customHeight="1" x14ac:dyDescent="0.4">
      <c r="A32" s="168" t="s">
        <v>51</v>
      </c>
      <c r="B32" s="54"/>
      <c r="C32" s="54"/>
      <c r="D32" s="48"/>
      <c r="E32" s="48">
        <f>午餐設計表!E35</f>
        <v>0</v>
      </c>
      <c r="F32" s="54"/>
      <c r="G32" s="49">
        <f>午餐設計表!F35</f>
        <v>0</v>
      </c>
      <c r="H32" s="46" t="str">
        <f>午餐設計表!H35</f>
        <v>紅蘿蔔(切中丁)</v>
      </c>
      <c r="I32" s="46"/>
      <c r="J32" s="47">
        <f>午餐設計表!I35</f>
        <v>0.1</v>
      </c>
      <c r="K32" s="48">
        <f>午餐設計表!K35</f>
        <v>0</v>
      </c>
      <c r="L32" s="54"/>
      <c r="M32" s="49">
        <f>午餐設計表!L35</f>
        <v>0</v>
      </c>
      <c r="N32" s="48">
        <f>午餐設計表!N35</f>
        <v>0</v>
      </c>
      <c r="O32" s="54"/>
      <c r="P32" s="49">
        <f>午餐設計表!O35</f>
        <v>0</v>
      </c>
      <c r="Q32" s="46" t="str">
        <f>午餐設計表!Q35</f>
        <v xml:space="preserve">素皮絲 </v>
      </c>
      <c r="R32" s="54"/>
      <c r="S32" s="49">
        <f>午餐設計表!R35</f>
        <v>0.3</v>
      </c>
      <c r="T32" s="166"/>
      <c r="U32" s="52" t="s">
        <v>44</v>
      </c>
      <c r="V32" s="53" t="s">
        <v>45</v>
      </c>
      <c r="W32" s="103" t="str">
        <f>午餐設計表!X35</f>
        <v>0.0份</v>
      </c>
    </row>
    <row r="33" spans="1:23" ht="27.75" customHeight="1" x14ac:dyDescent="0.4">
      <c r="A33" s="168"/>
      <c r="B33" s="54"/>
      <c r="C33" s="54"/>
      <c r="D33" s="48"/>
      <c r="E33" s="48">
        <f>午餐設計表!E36</f>
        <v>0</v>
      </c>
      <c r="F33" s="54"/>
      <c r="G33" s="49">
        <f>午餐設計表!F36</f>
        <v>0</v>
      </c>
      <c r="H33" s="46">
        <f>午餐設計表!H36</f>
        <v>0</v>
      </c>
      <c r="I33" s="54"/>
      <c r="J33" s="47">
        <f>午餐設計表!I36</f>
        <v>0</v>
      </c>
      <c r="K33" s="48">
        <f>午餐設計表!K36</f>
        <v>0</v>
      </c>
      <c r="L33" s="54"/>
      <c r="M33" s="49">
        <f>午餐設計表!L36</f>
        <v>0</v>
      </c>
      <c r="N33" s="48">
        <f>午餐設計表!N36</f>
        <v>0</v>
      </c>
      <c r="O33" s="54"/>
      <c r="P33" s="49">
        <f>午餐設計表!O36</f>
        <v>0</v>
      </c>
      <c r="Q33" s="46">
        <f>午餐設計表!Q36</f>
        <v>0</v>
      </c>
      <c r="R33" s="54"/>
      <c r="S33" s="49">
        <f>午餐設計表!R36</f>
        <v>0</v>
      </c>
      <c r="T33" s="166"/>
      <c r="U33" s="50" t="str">
        <f>午餐設計表!V34</f>
        <v>35.5 g</v>
      </c>
      <c r="V33" s="55" t="s">
        <v>46</v>
      </c>
      <c r="W33" s="103" t="str">
        <f>午餐設計表!X36</f>
        <v>1.4份</v>
      </c>
    </row>
    <row r="34" spans="1:23" ht="27.75" customHeight="1" x14ac:dyDescent="0.3">
      <c r="A34" s="104" t="s">
        <v>47</v>
      </c>
      <c r="B34" s="54"/>
      <c r="C34" s="54"/>
      <c r="D34" s="48"/>
      <c r="E34" s="48">
        <f>午餐設計表!E37</f>
        <v>0</v>
      </c>
      <c r="F34" s="54"/>
      <c r="G34" s="49">
        <f>午餐設計表!F37</f>
        <v>0</v>
      </c>
      <c r="H34" s="46">
        <f>午餐設計表!H37</f>
        <v>0</v>
      </c>
      <c r="I34" s="54"/>
      <c r="J34" s="47">
        <f>午餐設計表!I37</f>
        <v>0</v>
      </c>
      <c r="K34" s="48">
        <f>午餐設計表!K37</f>
        <v>0</v>
      </c>
      <c r="L34" s="54"/>
      <c r="M34" s="49">
        <f>午餐設計表!L37</f>
        <v>0</v>
      </c>
      <c r="N34" s="48">
        <f>午餐設計表!N37</f>
        <v>0</v>
      </c>
      <c r="O34" s="54"/>
      <c r="P34" s="49">
        <f>午餐設計表!O37</f>
        <v>0</v>
      </c>
      <c r="Q34" s="46">
        <f>午餐設計表!Q37</f>
        <v>0</v>
      </c>
      <c r="R34" s="54"/>
      <c r="S34" s="49">
        <f>午餐設計表!R37</f>
        <v>0</v>
      </c>
      <c r="T34" s="166"/>
      <c r="U34" s="52" t="s">
        <v>48</v>
      </c>
      <c r="V34" s="56"/>
      <c r="W34" s="105"/>
    </row>
    <row r="35" spans="1:23" ht="27.75" customHeight="1" x14ac:dyDescent="0.4">
      <c r="A35" s="108">
        <f>午餐設計表!B39</f>
        <v>22</v>
      </c>
      <c r="B35" s="54"/>
      <c r="C35" s="54"/>
      <c r="D35" s="48"/>
      <c r="E35" s="48">
        <f>午餐設計表!E38</f>
        <v>0</v>
      </c>
      <c r="F35" s="54"/>
      <c r="G35" s="49">
        <f>午餐設計表!F38</f>
        <v>0</v>
      </c>
      <c r="H35" s="46">
        <f>午餐設計表!H38</f>
        <v>0</v>
      </c>
      <c r="I35" s="54"/>
      <c r="J35" s="47">
        <f>午餐設計表!I38</f>
        <v>0</v>
      </c>
      <c r="K35" s="48">
        <f>午餐設計表!K38</f>
        <v>0</v>
      </c>
      <c r="L35" s="54"/>
      <c r="M35" s="49">
        <f>午餐設計表!L38</f>
        <v>0</v>
      </c>
      <c r="N35" s="48">
        <f>午餐設計表!N38</f>
        <v>0</v>
      </c>
      <c r="O35" s="54"/>
      <c r="P35" s="49">
        <f>午餐設計表!O38</f>
        <v>0</v>
      </c>
      <c r="Q35" s="46">
        <f>午餐設計表!Q38</f>
        <v>0</v>
      </c>
      <c r="R35" s="54"/>
      <c r="S35" s="49">
        <f>午餐設計表!R38</f>
        <v>0</v>
      </c>
      <c r="T35" s="166"/>
      <c r="U35" s="50" t="str">
        <f>午餐設計表!V31</f>
        <v>852大卡</v>
      </c>
      <c r="V35" s="60"/>
      <c r="W35" s="105"/>
    </row>
    <row r="36" spans="1:23" ht="27.75" customHeight="1" x14ac:dyDescent="0.4">
      <c r="A36" s="100">
        <f>午餐設計表!B40</f>
        <v>0</v>
      </c>
      <c r="B36" s="43">
        <f>午餐設計表!D40</f>
        <v>0</v>
      </c>
      <c r="C36" s="43" t="s">
        <v>33</v>
      </c>
      <c r="D36" s="43"/>
      <c r="E36" s="43">
        <f>午餐設計表!E40</f>
        <v>0</v>
      </c>
      <c r="F36" s="43"/>
      <c r="G36" s="43"/>
      <c r="H36" s="43">
        <f>午餐設計表!H40</f>
        <v>0</v>
      </c>
      <c r="I36" s="43"/>
      <c r="J36" s="43"/>
      <c r="K36" s="43">
        <f>午餐設計表!K40</f>
        <v>0</v>
      </c>
      <c r="L36" s="43"/>
      <c r="M36" s="43"/>
      <c r="N36" s="43">
        <f>午餐設計表!N40</f>
        <v>0</v>
      </c>
      <c r="O36" s="43"/>
      <c r="P36" s="43"/>
      <c r="Q36" s="43">
        <f>午餐設計表!Q40</f>
        <v>0</v>
      </c>
      <c r="R36" s="43"/>
      <c r="S36" s="43"/>
      <c r="T36" s="165">
        <f>午餐設計表!T40</f>
        <v>0</v>
      </c>
      <c r="U36" s="44" t="s">
        <v>35</v>
      </c>
      <c r="V36" s="45" t="s">
        <v>36</v>
      </c>
      <c r="W36" s="101">
        <f>午餐設計表!X40</f>
        <v>0</v>
      </c>
    </row>
    <row r="37" spans="1:23" ht="27.75" customHeight="1" x14ac:dyDescent="0.4">
      <c r="A37" s="102" t="s">
        <v>37</v>
      </c>
      <c r="B37" s="48"/>
      <c r="C37" s="48"/>
      <c r="D37" s="48"/>
      <c r="E37" s="48">
        <f>午餐設計表!E41</f>
        <v>0</v>
      </c>
      <c r="F37" s="48"/>
      <c r="G37" s="49">
        <f>午餐設計表!F41</f>
        <v>0</v>
      </c>
      <c r="H37" s="46">
        <f>午餐設計表!H41</f>
        <v>0</v>
      </c>
      <c r="I37" s="46"/>
      <c r="J37" s="47">
        <f>午餐設計表!I41</f>
        <v>0</v>
      </c>
      <c r="K37" s="48">
        <f>午餐設計表!K41</f>
        <v>0</v>
      </c>
      <c r="L37" s="48"/>
      <c r="M37" s="49">
        <f>午餐設計表!L41</f>
        <v>0</v>
      </c>
      <c r="N37" s="48">
        <f>午餐設計表!N41</f>
        <v>0</v>
      </c>
      <c r="O37" s="48"/>
      <c r="P37" s="49">
        <f>午餐設計表!O41</f>
        <v>0</v>
      </c>
      <c r="Q37" s="46">
        <f>午餐設計表!Q41</f>
        <v>0</v>
      </c>
      <c r="R37" s="48"/>
      <c r="S37" s="49">
        <f>午餐設計表!R41</f>
        <v>0</v>
      </c>
      <c r="T37" s="166"/>
      <c r="U37" s="50">
        <f>午餐設計表!V41</f>
        <v>0</v>
      </c>
      <c r="V37" s="51" t="s">
        <v>38</v>
      </c>
      <c r="W37" s="103">
        <f>午餐設計表!X41</f>
        <v>0</v>
      </c>
    </row>
    <row r="38" spans="1:23" ht="27.75" customHeight="1" x14ac:dyDescent="0.4">
      <c r="A38" s="102">
        <f>午餐設計表!B42</f>
        <v>0</v>
      </c>
      <c r="B38" s="48"/>
      <c r="C38" s="48"/>
      <c r="D38" s="48"/>
      <c r="E38" s="48">
        <f>午餐設計表!E42</f>
        <v>0</v>
      </c>
      <c r="F38" s="48"/>
      <c r="G38" s="49">
        <f>午餐設計表!F42</f>
        <v>0</v>
      </c>
      <c r="H38" s="46">
        <f>午餐設計表!H42</f>
        <v>0</v>
      </c>
      <c r="I38" s="46"/>
      <c r="J38" s="47">
        <f>午餐設計表!I42</f>
        <v>0</v>
      </c>
      <c r="K38" s="48">
        <f>午餐設計表!K42</f>
        <v>0</v>
      </c>
      <c r="L38" s="48"/>
      <c r="M38" s="49">
        <f>午餐設計表!L42</f>
        <v>0</v>
      </c>
      <c r="N38" s="48">
        <f>午餐設計表!N42</f>
        <v>0</v>
      </c>
      <c r="O38" s="48"/>
      <c r="P38" s="49">
        <f>午餐設計表!O42</f>
        <v>0</v>
      </c>
      <c r="Q38" s="46">
        <f>午餐設計表!Q42</f>
        <v>0</v>
      </c>
      <c r="R38" s="48"/>
      <c r="S38" s="49">
        <f>午餐設計表!R42</f>
        <v>0</v>
      </c>
      <c r="T38" s="166"/>
      <c r="U38" s="52" t="s">
        <v>39</v>
      </c>
      <c r="V38" s="53" t="s">
        <v>40</v>
      </c>
      <c r="W38" s="103">
        <f>午餐設計表!X42</f>
        <v>0</v>
      </c>
    </row>
    <row r="39" spans="1:23" ht="27.75" customHeight="1" x14ac:dyDescent="0.4">
      <c r="A39" s="102" t="s">
        <v>41</v>
      </c>
      <c r="B39" s="54"/>
      <c r="C39" s="54"/>
      <c r="D39" s="48"/>
      <c r="E39" s="48">
        <f>午餐設計表!E43</f>
        <v>0</v>
      </c>
      <c r="F39" s="54"/>
      <c r="G39" s="49">
        <f>午餐設計表!F43</f>
        <v>0</v>
      </c>
      <c r="H39" s="46">
        <f>午餐設計表!H43</f>
        <v>0</v>
      </c>
      <c r="I39" s="46"/>
      <c r="J39" s="47">
        <f>午餐設計表!I43</f>
        <v>0</v>
      </c>
      <c r="K39" s="48">
        <f>午餐設計表!K43</f>
        <v>0</v>
      </c>
      <c r="L39" s="54"/>
      <c r="M39" s="49">
        <f>午餐設計表!L43</f>
        <v>0</v>
      </c>
      <c r="N39" s="48">
        <f>午餐設計表!N43</f>
        <v>0</v>
      </c>
      <c r="O39" s="54"/>
      <c r="P39" s="49">
        <f>午餐設計表!O43</f>
        <v>0</v>
      </c>
      <c r="Q39" s="46">
        <f>午餐設計表!Q43</f>
        <v>0</v>
      </c>
      <c r="R39" s="54"/>
      <c r="S39" s="49">
        <f>午餐設計表!R43</f>
        <v>0</v>
      </c>
      <c r="T39" s="166"/>
      <c r="U39" s="50">
        <f>午餐設計表!V42</f>
        <v>0</v>
      </c>
      <c r="V39" s="53" t="s">
        <v>42</v>
      </c>
      <c r="W39" s="103">
        <f>午餐設計表!X43</f>
        <v>0</v>
      </c>
    </row>
    <row r="40" spans="1:23" ht="27.75" customHeight="1" x14ac:dyDescent="0.4">
      <c r="A40" s="168" t="s">
        <v>52</v>
      </c>
      <c r="B40" s="54"/>
      <c r="C40" s="54"/>
      <c r="D40" s="48"/>
      <c r="E40" s="48">
        <f>午餐設計表!E44</f>
        <v>0</v>
      </c>
      <c r="F40" s="54"/>
      <c r="G40" s="49">
        <f>午餐設計表!F44</f>
        <v>0</v>
      </c>
      <c r="H40" s="46">
        <f>午餐設計表!H44</f>
        <v>0</v>
      </c>
      <c r="I40" s="46"/>
      <c r="J40" s="47">
        <f>午餐設計表!I44</f>
        <v>0</v>
      </c>
      <c r="K40" s="48">
        <f>午餐設計表!K44</f>
        <v>0</v>
      </c>
      <c r="L40" s="54"/>
      <c r="M40" s="49">
        <f>午餐設計表!L44</f>
        <v>0</v>
      </c>
      <c r="N40" s="48">
        <f>午餐設計表!N44</f>
        <v>0</v>
      </c>
      <c r="O40" s="54"/>
      <c r="P40" s="49">
        <f>午餐設計表!O44</f>
        <v>0</v>
      </c>
      <c r="Q40" s="46">
        <f>午餐設計表!Q44</f>
        <v>0</v>
      </c>
      <c r="R40" s="54"/>
      <c r="S40" s="49">
        <f>午餐設計表!R44</f>
        <v>0</v>
      </c>
      <c r="T40" s="166"/>
      <c r="U40" s="52" t="s">
        <v>44</v>
      </c>
      <c r="V40" s="53" t="s">
        <v>45</v>
      </c>
      <c r="W40" s="103">
        <f>午餐設計表!X44</f>
        <v>0</v>
      </c>
    </row>
    <row r="41" spans="1:23" ht="27.75" customHeight="1" x14ac:dyDescent="0.4">
      <c r="A41" s="168"/>
      <c r="B41" s="54"/>
      <c r="C41" s="54"/>
      <c r="D41" s="48"/>
      <c r="E41" s="48">
        <f>午餐設計表!E45</f>
        <v>0</v>
      </c>
      <c r="F41" s="54"/>
      <c r="G41" s="49">
        <f>午餐設計表!F45</f>
        <v>0</v>
      </c>
      <c r="H41" s="46">
        <f>午餐設計表!H45</f>
        <v>0</v>
      </c>
      <c r="I41" s="54"/>
      <c r="J41" s="47">
        <f>午餐設計表!I45</f>
        <v>0</v>
      </c>
      <c r="K41" s="48">
        <f>午餐設計表!K45</f>
        <v>0</v>
      </c>
      <c r="L41" s="54"/>
      <c r="M41" s="49">
        <f>午餐設計表!L45</f>
        <v>0</v>
      </c>
      <c r="N41" s="48">
        <f>午餐設計表!N45</f>
        <v>0</v>
      </c>
      <c r="O41" s="54"/>
      <c r="P41" s="49">
        <f>午餐設計表!O45</f>
        <v>0</v>
      </c>
      <c r="Q41" s="46">
        <f>午餐設計表!Q45</f>
        <v>0</v>
      </c>
      <c r="R41" s="54"/>
      <c r="S41" s="49">
        <f>午餐設計表!R45</f>
        <v>0</v>
      </c>
      <c r="T41" s="166"/>
      <c r="U41" s="50">
        <f>午餐設計表!V43</f>
        <v>0</v>
      </c>
      <c r="V41" s="55" t="s">
        <v>46</v>
      </c>
      <c r="W41" s="103">
        <f>午餐設計表!X45</f>
        <v>0</v>
      </c>
    </row>
    <row r="42" spans="1:23" ht="27.75" customHeight="1" x14ac:dyDescent="0.3">
      <c r="A42" s="104" t="s">
        <v>47</v>
      </c>
      <c r="B42" s="54"/>
      <c r="C42" s="54"/>
      <c r="D42" s="48"/>
      <c r="E42" s="48">
        <f>午餐設計表!E46</f>
        <v>0</v>
      </c>
      <c r="F42" s="54"/>
      <c r="G42" s="49">
        <f>午餐設計表!F46</f>
        <v>0</v>
      </c>
      <c r="H42" s="46">
        <f>午餐設計表!H46</f>
        <v>0</v>
      </c>
      <c r="I42" s="54"/>
      <c r="J42" s="47">
        <f>午餐設計表!I46</f>
        <v>0</v>
      </c>
      <c r="K42" s="48">
        <f>午餐設計表!K46</f>
        <v>0</v>
      </c>
      <c r="L42" s="54"/>
      <c r="M42" s="49">
        <f>午餐設計表!L46</f>
        <v>0</v>
      </c>
      <c r="N42" s="48">
        <f>午餐設計表!N46</f>
        <v>0</v>
      </c>
      <c r="O42" s="54"/>
      <c r="P42" s="49">
        <f>午餐設計表!O46</f>
        <v>0</v>
      </c>
      <c r="Q42" s="46">
        <f>午餐設計表!Q46</f>
        <v>0</v>
      </c>
      <c r="R42" s="54"/>
      <c r="S42" s="49">
        <f>午餐設計表!R46</f>
        <v>0</v>
      </c>
      <c r="T42" s="166"/>
      <c r="U42" s="52" t="s">
        <v>48</v>
      </c>
      <c r="V42" s="56"/>
      <c r="W42" s="105"/>
    </row>
    <row r="43" spans="1:23" ht="27.75" customHeight="1" x14ac:dyDescent="0.4">
      <c r="A43" s="108">
        <f>午餐設計表!B48</f>
        <v>0</v>
      </c>
      <c r="B43" s="54"/>
      <c r="C43" s="54"/>
      <c r="D43" s="48"/>
      <c r="E43" s="48">
        <f>午餐設計表!E47</f>
        <v>0</v>
      </c>
      <c r="F43" s="54"/>
      <c r="G43" s="49">
        <f>午餐設計表!F47</f>
        <v>0</v>
      </c>
      <c r="H43" s="46">
        <f>午餐設計表!H47</f>
        <v>0</v>
      </c>
      <c r="I43" s="54"/>
      <c r="J43" s="47">
        <f>午餐設計表!I47</f>
        <v>0</v>
      </c>
      <c r="K43" s="48">
        <f>午餐設計表!K47</f>
        <v>0</v>
      </c>
      <c r="L43" s="54"/>
      <c r="M43" s="49">
        <f>午餐設計表!L47</f>
        <v>0</v>
      </c>
      <c r="N43" s="48">
        <f>午餐設計表!N47</f>
        <v>0</v>
      </c>
      <c r="O43" s="54"/>
      <c r="P43" s="49">
        <f>午餐設計表!O47</f>
        <v>0</v>
      </c>
      <c r="Q43" s="46">
        <f>午餐設計表!Q47</f>
        <v>0</v>
      </c>
      <c r="R43" s="54"/>
      <c r="S43" s="49">
        <f>午餐設計表!R47</f>
        <v>0</v>
      </c>
      <c r="T43" s="166"/>
      <c r="U43" s="50">
        <f>午餐設計表!V40</f>
        <v>0</v>
      </c>
      <c r="V43" s="60"/>
      <c r="W43" s="105"/>
    </row>
    <row r="44" spans="1:23" ht="28.2" x14ac:dyDescent="0.4">
      <c r="A44" s="100" t="e">
        <f>午餐設計表!#REF!</f>
        <v>#REF!</v>
      </c>
      <c r="B44" s="43" t="e">
        <f>午餐設計表!#REF!</f>
        <v>#REF!</v>
      </c>
      <c r="C44" s="43" t="s">
        <v>33</v>
      </c>
      <c r="D44" s="43"/>
      <c r="E44" s="43" t="e">
        <f>午餐設計表!#REF!</f>
        <v>#REF!</v>
      </c>
      <c r="F44" s="43"/>
      <c r="G44" s="43"/>
      <c r="H44" s="43" t="e">
        <f>午餐設計表!#REF!</f>
        <v>#REF!</v>
      </c>
      <c r="I44" s="43"/>
      <c r="J44" s="43"/>
      <c r="K44" s="43" t="e">
        <f>午餐設計表!#REF!</f>
        <v>#REF!</v>
      </c>
      <c r="L44" s="43"/>
      <c r="M44" s="43"/>
      <c r="N44" s="43" t="e">
        <f>午餐設計表!#REF!</f>
        <v>#REF!</v>
      </c>
      <c r="O44" s="43"/>
      <c r="P44" s="43"/>
      <c r="Q44" s="43" t="e">
        <f>午餐設計表!#REF!</f>
        <v>#REF!</v>
      </c>
      <c r="R44" s="43"/>
      <c r="S44" s="43"/>
      <c r="T44" s="165" t="e">
        <f>午餐設計表!#REF!</f>
        <v>#REF!</v>
      </c>
      <c r="U44" s="44" t="s">
        <v>35</v>
      </c>
      <c r="V44" s="45" t="s">
        <v>36</v>
      </c>
      <c r="W44" s="101" t="e">
        <f>午餐設計表!#REF!</f>
        <v>#REF!</v>
      </c>
    </row>
    <row r="45" spans="1:23" ht="28.2" x14ac:dyDescent="0.4">
      <c r="A45" s="102" t="s">
        <v>37</v>
      </c>
      <c r="B45" s="48"/>
      <c r="C45" s="48"/>
      <c r="D45" s="48"/>
      <c r="E45" s="48" t="e">
        <f>午餐設計表!#REF!</f>
        <v>#REF!</v>
      </c>
      <c r="F45" s="48"/>
      <c r="G45" s="49" t="e">
        <f>午餐設計表!#REF!</f>
        <v>#REF!</v>
      </c>
      <c r="H45" s="46" t="e">
        <f>午餐設計表!#REF!</f>
        <v>#REF!</v>
      </c>
      <c r="I45" s="46"/>
      <c r="J45" s="47" t="e">
        <f>午餐設計表!#REF!</f>
        <v>#REF!</v>
      </c>
      <c r="K45" s="48" t="e">
        <f>午餐設計表!#REF!</f>
        <v>#REF!</v>
      </c>
      <c r="L45" s="48"/>
      <c r="M45" s="49" t="e">
        <f>午餐設計表!#REF!</f>
        <v>#REF!</v>
      </c>
      <c r="N45" s="48" t="e">
        <f>午餐設計表!#REF!</f>
        <v>#REF!</v>
      </c>
      <c r="O45" s="48"/>
      <c r="P45" s="49" t="e">
        <f>午餐設計表!#REF!</f>
        <v>#REF!</v>
      </c>
      <c r="Q45" s="46" t="e">
        <f>午餐設計表!#REF!</f>
        <v>#REF!</v>
      </c>
      <c r="R45" s="48"/>
      <c r="S45" s="49" t="e">
        <f>午餐設計表!#REF!</f>
        <v>#REF!</v>
      </c>
      <c r="T45" s="166"/>
      <c r="U45" s="50" t="e">
        <f>午餐設計表!#REF!</f>
        <v>#REF!</v>
      </c>
      <c r="V45" s="51" t="s">
        <v>38</v>
      </c>
      <c r="W45" s="103" t="e">
        <f>午餐設計表!#REF!</f>
        <v>#REF!</v>
      </c>
    </row>
    <row r="46" spans="1:23" ht="28.2" x14ac:dyDescent="0.4">
      <c r="A46" s="102" t="e">
        <f>午餐設計表!#REF!</f>
        <v>#REF!</v>
      </c>
      <c r="B46" s="48"/>
      <c r="C46" s="48"/>
      <c r="D46" s="48"/>
      <c r="E46" s="48" t="e">
        <f>午餐設計表!#REF!</f>
        <v>#REF!</v>
      </c>
      <c r="F46" s="48"/>
      <c r="G46" s="49" t="e">
        <f>午餐設計表!#REF!</f>
        <v>#REF!</v>
      </c>
      <c r="H46" s="46" t="e">
        <f>午餐設計表!#REF!</f>
        <v>#REF!</v>
      </c>
      <c r="I46" s="46"/>
      <c r="J46" s="47" t="e">
        <f>午餐設計表!#REF!</f>
        <v>#REF!</v>
      </c>
      <c r="K46" s="48" t="e">
        <f>午餐設計表!#REF!</f>
        <v>#REF!</v>
      </c>
      <c r="L46" s="48"/>
      <c r="M46" s="49" t="e">
        <f>午餐設計表!#REF!</f>
        <v>#REF!</v>
      </c>
      <c r="N46" s="48" t="e">
        <f>午餐設計表!#REF!</f>
        <v>#REF!</v>
      </c>
      <c r="O46" s="48"/>
      <c r="P46" s="49" t="e">
        <f>午餐設計表!#REF!</f>
        <v>#REF!</v>
      </c>
      <c r="Q46" s="46" t="e">
        <f>午餐設計表!#REF!</f>
        <v>#REF!</v>
      </c>
      <c r="R46" s="48"/>
      <c r="S46" s="49" t="e">
        <f>午餐設計表!#REF!</f>
        <v>#REF!</v>
      </c>
      <c r="T46" s="166"/>
      <c r="U46" s="52" t="s">
        <v>39</v>
      </c>
      <c r="V46" s="53" t="s">
        <v>40</v>
      </c>
      <c r="W46" s="103" t="e">
        <f>午餐設計表!#REF!</f>
        <v>#REF!</v>
      </c>
    </row>
    <row r="47" spans="1:23" ht="28.2" x14ac:dyDescent="0.4">
      <c r="A47" s="102" t="s">
        <v>41</v>
      </c>
      <c r="B47" s="54"/>
      <c r="C47" s="54"/>
      <c r="D47" s="48"/>
      <c r="E47" s="48" t="e">
        <f>午餐設計表!#REF!</f>
        <v>#REF!</v>
      </c>
      <c r="F47" s="54"/>
      <c r="G47" s="49" t="e">
        <f>午餐設計表!#REF!</f>
        <v>#REF!</v>
      </c>
      <c r="H47" s="46" t="e">
        <f>午餐設計表!#REF!</f>
        <v>#REF!</v>
      </c>
      <c r="I47" s="46"/>
      <c r="J47" s="47" t="e">
        <f>午餐設計表!#REF!</f>
        <v>#REF!</v>
      </c>
      <c r="K47" s="48" t="e">
        <f>午餐設計表!#REF!</f>
        <v>#REF!</v>
      </c>
      <c r="L47" s="54"/>
      <c r="M47" s="49" t="e">
        <f>午餐設計表!#REF!</f>
        <v>#REF!</v>
      </c>
      <c r="N47" s="48" t="e">
        <f>午餐設計表!#REF!</f>
        <v>#REF!</v>
      </c>
      <c r="O47" s="54"/>
      <c r="P47" s="49" t="e">
        <f>午餐設計表!#REF!</f>
        <v>#REF!</v>
      </c>
      <c r="Q47" s="46" t="e">
        <f>午餐設計表!#REF!</f>
        <v>#REF!</v>
      </c>
      <c r="R47" s="54"/>
      <c r="S47" s="49" t="e">
        <f>午餐設計表!#REF!</f>
        <v>#REF!</v>
      </c>
      <c r="T47" s="166"/>
      <c r="U47" s="50" t="e">
        <f>午餐設計表!#REF!</f>
        <v>#REF!</v>
      </c>
      <c r="V47" s="53" t="s">
        <v>42</v>
      </c>
      <c r="W47" s="103" t="e">
        <f>午餐設計表!#REF!</f>
        <v>#REF!</v>
      </c>
    </row>
    <row r="48" spans="1:23" ht="27.75" customHeight="1" x14ac:dyDescent="0.4">
      <c r="A48" s="168" t="s">
        <v>57</v>
      </c>
      <c r="B48" s="54"/>
      <c r="C48" s="54"/>
      <c r="D48" s="48"/>
      <c r="E48" s="48" t="e">
        <f>午餐設計表!#REF!</f>
        <v>#REF!</v>
      </c>
      <c r="F48" s="54"/>
      <c r="G48" s="49" t="e">
        <f>午餐設計表!#REF!</f>
        <v>#REF!</v>
      </c>
      <c r="H48" s="46" t="e">
        <f>午餐設計表!#REF!</f>
        <v>#REF!</v>
      </c>
      <c r="I48" s="46"/>
      <c r="J48" s="47" t="e">
        <f>午餐設計表!#REF!</f>
        <v>#REF!</v>
      </c>
      <c r="K48" s="48" t="e">
        <f>午餐設計表!#REF!</f>
        <v>#REF!</v>
      </c>
      <c r="L48" s="54"/>
      <c r="M48" s="49" t="e">
        <f>午餐設計表!#REF!</f>
        <v>#REF!</v>
      </c>
      <c r="N48" s="48" t="e">
        <f>午餐設計表!#REF!</f>
        <v>#REF!</v>
      </c>
      <c r="O48" s="54"/>
      <c r="P48" s="49" t="e">
        <f>午餐設計表!#REF!</f>
        <v>#REF!</v>
      </c>
      <c r="Q48" s="46" t="e">
        <f>午餐設計表!#REF!</f>
        <v>#REF!</v>
      </c>
      <c r="R48" s="54"/>
      <c r="S48" s="49" t="e">
        <f>午餐設計表!#REF!</f>
        <v>#REF!</v>
      </c>
      <c r="T48" s="166"/>
      <c r="U48" s="52" t="s">
        <v>44</v>
      </c>
      <c r="V48" s="53" t="s">
        <v>45</v>
      </c>
      <c r="W48" s="103" t="e">
        <f>午餐設計表!#REF!</f>
        <v>#REF!</v>
      </c>
    </row>
    <row r="49" spans="1:23" ht="28.2" x14ac:dyDescent="0.4">
      <c r="A49" s="168"/>
      <c r="B49" s="54"/>
      <c r="C49" s="54"/>
      <c r="D49" s="48"/>
      <c r="E49" s="48" t="e">
        <f>午餐設計表!#REF!</f>
        <v>#REF!</v>
      </c>
      <c r="F49" s="54"/>
      <c r="G49" s="49" t="e">
        <f>午餐設計表!#REF!</f>
        <v>#REF!</v>
      </c>
      <c r="H49" s="46" t="e">
        <f>午餐設計表!#REF!</f>
        <v>#REF!</v>
      </c>
      <c r="I49" s="54"/>
      <c r="J49" s="47" t="e">
        <f>午餐設計表!#REF!</f>
        <v>#REF!</v>
      </c>
      <c r="K49" s="48" t="e">
        <f>午餐設計表!#REF!</f>
        <v>#REF!</v>
      </c>
      <c r="L49" s="54"/>
      <c r="M49" s="49" t="e">
        <f>午餐設計表!#REF!</f>
        <v>#REF!</v>
      </c>
      <c r="N49" s="48" t="e">
        <f>午餐設計表!#REF!</f>
        <v>#REF!</v>
      </c>
      <c r="O49" s="54"/>
      <c r="P49" s="49" t="e">
        <f>午餐設計表!#REF!</f>
        <v>#REF!</v>
      </c>
      <c r="Q49" s="46" t="e">
        <f>午餐設計表!#REF!</f>
        <v>#REF!</v>
      </c>
      <c r="R49" s="54"/>
      <c r="S49" s="49" t="e">
        <f>午餐設計表!#REF!</f>
        <v>#REF!</v>
      </c>
      <c r="T49" s="166"/>
      <c r="U49" s="50" t="e">
        <f>午餐設計表!#REF!</f>
        <v>#REF!</v>
      </c>
      <c r="V49" s="55" t="s">
        <v>46</v>
      </c>
      <c r="W49" s="103" t="e">
        <f>午餐設計表!#REF!</f>
        <v>#REF!</v>
      </c>
    </row>
    <row r="50" spans="1:23" ht="28.2" x14ac:dyDescent="0.3">
      <c r="A50" s="104" t="s">
        <v>47</v>
      </c>
      <c r="B50" s="54"/>
      <c r="C50" s="54"/>
      <c r="D50" s="48"/>
      <c r="E50" s="48" t="e">
        <f>午餐設計表!#REF!</f>
        <v>#REF!</v>
      </c>
      <c r="F50" s="54"/>
      <c r="G50" s="49" t="e">
        <f>午餐設計表!#REF!</f>
        <v>#REF!</v>
      </c>
      <c r="H50" s="46" t="e">
        <f>午餐設計表!#REF!</f>
        <v>#REF!</v>
      </c>
      <c r="I50" s="54"/>
      <c r="J50" s="47" t="e">
        <f>午餐設計表!#REF!</f>
        <v>#REF!</v>
      </c>
      <c r="K50" s="48" t="e">
        <f>午餐設計表!#REF!</f>
        <v>#REF!</v>
      </c>
      <c r="L50" s="54"/>
      <c r="M50" s="49" t="e">
        <f>午餐設計表!#REF!</f>
        <v>#REF!</v>
      </c>
      <c r="N50" s="48" t="e">
        <f>午餐設計表!#REF!</f>
        <v>#REF!</v>
      </c>
      <c r="O50" s="54"/>
      <c r="P50" s="49" t="e">
        <f>午餐設計表!#REF!</f>
        <v>#REF!</v>
      </c>
      <c r="Q50" s="46" t="e">
        <f>午餐設計表!#REF!</f>
        <v>#REF!</v>
      </c>
      <c r="R50" s="54"/>
      <c r="S50" s="49" t="e">
        <f>午餐設計表!#REF!</f>
        <v>#REF!</v>
      </c>
      <c r="T50" s="166"/>
      <c r="U50" s="52" t="s">
        <v>48</v>
      </c>
      <c r="V50" s="56"/>
      <c r="W50" s="105"/>
    </row>
    <row r="51" spans="1:23" ht="28.8" thickBot="1" x14ac:dyDescent="0.45">
      <c r="A51" s="113" t="e">
        <f>午餐設計表!#REF!</f>
        <v>#REF!</v>
      </c>
      <c r="B51" s="62"/>
      <c r="C51" s="62"/>
      <c r="D51" s="61"/>
      <c r="E51" s="61" t="e">
        <f>午餐設計表!#REF!</f>
        <v>#REF!</v>
      </c>
      <c r="F51" s="62"/>
      <c r="G51" s="63" t="e">
        <f>午餐設計表!#REF!</f>
        <v>#REF!</v>
      </c>
      <c r="H51" s="64" t="e">
        <f>午餐設計表!#REF!</f>
        <v>#REF!</v>
      </c>
      <c r="I51" s="62"/>
      <c r="J51" s="65" t="e">
        <f>午餐設計表!#REF!</f>
        <v>#REF!</v>
      </c>
      <c r="K51" s="61" t="e">
        <f>午餐設計表!#REF!</f>
        <v>#REF!</v>
      </c>
      <c r="L51" s="62"/>
      <c r="M51" s="63" t="e">
        <f>午餐設計表!#REF!</f>
        <v>#REF!</v>
      </c>
      <c r="N51" s="61" t="e">
        <f>午餐設計表!#REF!</f>
        <v>#REF!</v>
      </c>
      <c r="O51" s="62"/>
      <c r="P51" s="63" t="e">
        <f>午餐設計表!#REF!</f>
        <v>#REF!</v>
      </c>
      <c r="Q51" s="64" t="e">
        <f>午餐設計表!#REF!</f>
        <v>#REF!</v>
      </c>
      <c r="R51" s="62"/>
      <c r="S51" s="63" t="e">
        <f>午餐設計表!#REF!</f>
        <v>#REF!</v>
      </c>
      <c r="T51" s="167"/>
      <c r="U51" s="114" t="e">
        <f>午餐設計表!#REF!</f>
        <v>#REF!</v>
      </c>
      <c r="V51" s="115"/>
      <c r="W51" s="116"/>
    </row>
  </sheetData>
  <mergeCells count="13">
    <mergeCell ref="T20:T27"/>
    <mergeCell ref="A24:A25"/>
    <mergeCell ref="A1:W1"/>
    <mergeCell ref="T4:T11"/>
    <mergeCell ref="A8:A9"/>
    <mergeCell ref="T12:T19"/>
    <mergeCell ref="A16:A17"/>
    <mergeCell ref="T44:T51"/>
    <mergeCell ref="A48:A49"/>
    <mergeCell ref="T28:T35"/>
    <mergeCell ref="A32:A33"/>
    <mergeCell ref="T36:T43"/>
    <mergeCell ref="A40:A41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午餐設計表</vt:lpstr>
      <vt:lpstr>意見表</vt:lpstr>
      <vt:lpstr>彰化公版</vt:lpstr>
    </vt:vector>
  </TitlesOfParts>
  <Company>御廚皇事業股份有限公司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阿拉丁</dc:creator>
  <cp:lastModifiedBy>20210622</cp:lastModifiedBy>
  <cp:lastPrinted>2023-11-16T08:19:07Z</cp:lastPrinted>
  <dcterms:created xsi:type="dcterms:W3CDTF">2003-03-13T12:56:25Z</dcterms:created>
  <dcterms:modified xsi:type="dcterms:W3CDTF">2023-11-16T08:19:09Z</dcterms:modified>
</cp:coreProperties>
</file>