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02週(112.09.04-112.09.08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<sst xmlns="http://schemas.openxmlformats.org/spreadsheetml/2006/main" count="482" uniqueCount="223">
  <si>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</si>
  <si>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</si>
  <si>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</si>
  <si>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</si>
  <si>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</si>
  <si>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</si>
  <si>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</si>
  <si>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</si>
  <si>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</si>
  <si>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</si>
  <si>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</si>
  <si>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</si>
  <si>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</si>
  <si>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</si>
  <si>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</si>
  <si>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</si>
  <si>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</si>
  <si>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</si>
  <si>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</si>
  <si>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</si>
  <si>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</si>
  <si>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</si>
  <si>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</si>
  <si>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</si>
  <si>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</si>
  <si>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</si>
  <si>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</si>
  <si>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</si>
  <si>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</si>
  <si>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</si>
  <si>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</si>
  <si>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</si>
  <si>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</si>
  <si>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</si>
  <si>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</si>
  <si>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</si>
  <si>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</si>
  <si>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</si>
  <si>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</si>
  <si>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</si>
  <si>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</si>
  <si>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</si>
  <si>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</si>
  <si>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</si>
  <si>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</si>
  <si>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</si>
  <si>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</si>
  <si>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</si>
  <si>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</si>
  <si>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</si>
  <si>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</si>
  <si>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</si>
  <si>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</si>
  <si>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</si>
  <si>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</si>
  <si>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</si>
  <si>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</si>
  <si>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112學年度第1學期第2週午餐菜單</t>
  </si>
  <si>
    <t>9車</t>
  </si>
  <si>
    <t>材料用量</t>
    <phoneticPr fontId="2" type="noConversion"/>
  </si>
  <si>
    <t>白米飯(365+20素)</t>
  </si>
  <si>
    <t>餐數</t>
    <phoneticPr fontId="2" type="noConversion"/>
  </si>
  <si>
    <t>瓜仔肉燥</t>
  </si>
  <si>
    <t>脂肪：</t>
    <phoneticPr fontId="2" type="noConversion"/>
  </si>
  <si>
    <t>絞肉香里(粗)</t>
  </si>
  <si>
    <t>公斤</t>
  </si>
  <si>
    <t>包</t>
  </si>
  <si>
    <t>蒜仁(0.6K/包)</t>
  </si>
  <si>
    <t>蔥(0.5K/把)</t>
  </si>
  <si>
    <t>把</t>
  </si>
  <si>
    <t>堅果馬鈴薯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</si>
  <si>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</si>
  <si>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</si>
  <si>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</si>
  <si>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洋芋(去皮)</t>
  </si>
  <si>
    <t>洋蔥(去皮)</t>
  </si>
  <si>
    <t>紅蘿蔔(去皮)</t>
  </si>
  <si>
    <t>瘦絞肉粗(1比9)香里</t>
  </si>
  <si>
    <t>南瓜籽仁</t>
  </si>
  <si>
    <t>餐數</t>
    <phoneticPr fontId="2" type="noConversion"/>
  </si>
  <si>
    <t>海鮮拌青花</t>
  </si>
  <si>
    <t>冷凍綠花椰菜(CAS)</t>
  </si>
  <si>
    <t>生鮮魷魚圈(QR)</t>
  </si>
  <si>
    <t>杏鮑菇(A)(QR)</t>
  </si>
  <si>
    <t>炒高麗菜</t>
  </si>
  <si>
    <t>高麗菜(去心)實重</t>
  </si>
  <si>
    <t>碎蒜(0.6K/包)</t>
  </si>
  <si>
    <t>冬瓜排骨湯</t>
  </si>
  <si>
    <t>熱量：</t>
    <phoneticPr fontId="2" type="noConversion"/>
  </si>
  <si>
    <t>冬瓜(去皮籽)</t>
  </si>
  <si>
    <t>薑絲(0.6K/包)</t>
  </si>
  <si>
    <t>星期一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</si>
  <si>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</si>
  <si>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</si>
  <si>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</si>
  <si>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校園巧克力麵包(385+10備)(精進)</t>
  </si>
  <si>
    <t>小米飯</t>
  </si>
  <si>
    <t>愛爾蘭燉肉</t>
  </si>
  <si>
    <t>肉丁香里</t>
  </si>
  <si>
    <t>蕃茄(QR)</t>
  </si>
  <si>
    <t>罐</t>
  </si>
  <si>
    <t>炒海帶根</t>
  </si>
  <si>
    <t>海帶根</t>
  </si>
  <si>
    <t>肉絲香里</t>
  </si>
  <si>
    <t>滑嫩蒸蛋</t>
  </si>
  <si>
    <t>洗選蛋(QR)</t>
  </si>
  <si>
    <t>玻璃紙(包)50入</t>
  </si>
  <si>
    <t>炒萵苣</t>
  </si>
  <si>
    <t>大陸妹(萵苣)(去頭)實重</t>
  </si>
  <si>
    <t>星期二</t>
    <phoneticPr fontId="2" type="noConversion"/>
  </si>
  <si>
    <t>榨菜肉絲湯</t>
  </si>
  <si>
    <t>燕麥飯</t>
  </si>
  <si>
    <t>蘑菇洋蔥肉片</t>
  </si>
  <si>
    <t>蛋白質：</t>
    <phoneticPr fontId="2" type="noConversion"/>
  </si>
  <si>
    <t>肉片香里</t>
  </si>
  <si>
    <t>蘑菇醬台塑(3K)</t>
  </si>
  <si>
    <t>餐數</t>
    <phoneticPr fontId="2" type="noConversion"/>
  </si>
  <si>
    <t>檸檬翅小腿(*1)</t>
  </si>
  <si>
    <t>支</t>
  </si>
  <si>
    <t>絲瓜針菇</t>
  </si>
  <si>
    <t>金針菇(QR)</t>
  </si>
  <si>
    <t>薑母</t>
  </si>
  <si>
    <t>炒青江菜</t>
  </si>
  <si>
    <t>青江菜(去頭)實重</t>
  </si>
  <si>
    <t>綠豆芋圓湯</t>
  </si>
  <si>
    <t>二砂台糖(1K/包)</t>
  </si>
  <si>
    <t>綠豆</t>
  </si>
  <si>
    <t>星期三</t>
    <phoneticPr fontId="2" type="noConversion"/>
  </si>
  <si>
    <t>光泉鮮奶(385+5備)</t>
  </si>
  <si>
    <t>紫米飯</t>
  </si>
  <si>
    <t>南蠻漬雞丁</t>
  </si>
  <si>
    <t>醣類：</t>
    <phoneticPr fontId="2" type="noConversion"/>
  </si>
  <si>
    <t>骨腿丁(CAS)</t>
  </si>
  <si>
    <t>鴻喜菇(QR)</t>
  </si>
  <si>
    <t>桂竹燒肉</t>
  </si>
  <si>
    <t>紅蘿蔔(切絲)</t>
  </si>
  <si>
    <t>蜜汁杏鮑菇</t>
  </si>
  <si>
    <t>杏鮑菇(頭)(QR)</t>
  </si>
  <si>
    <t>滷包小磨坊(30g)(小包)</t>
  </si>
  <si>
    <t>白芝麻(熟)</t>
  </si>
  <si>
    <t>炒蚵白菜</t>
  </si>
  <si>
    <t>蚵白菜(去頭)實重</t>
  </si>
  <si>
    <t>星期四</t>
    <phoneticPr fontId="2" type="noConversion"/>
  </si>
  <si>
    <t>菜頭大骨湯</t>
  </si>
  <si>
    <t>菜頭(去皮)</t>
  </si>
  <si>
    <t>大骨(CAS)</t>
  </si>
  <si>
    <t>香菜(150g/把)</t>
  </si>
  <si>
    <t>五穀米飯</t>
  </si>
  <si>
    <t>黃金魚排</t>
  </si>
  <si>
    <t>片</t>
  </si>
  <si>
    <t>麻婆豆腐</t>
  </si>
  <si>
    <t>板</t>
  </si>
  <si>
    <t>辣豆瓣醬大(3K)</t>
  </si>
  <si>
    <t>桶</t>
  </si>
  <si>
    <t>星期五</t>
    <phoneticPr fontId="2" type="noConversion"/>
  </si>
  <si>
    <t>泡菜冬粉</t>
  </si>
  <si>
    <t>大白菜(剖半)</t>
  </si>
  <si>
    <t>冬粉(2.5K)中農</t>
  </si>
  <si>
    <t>韓式泡菜(3K)</t>
  </si>
  <si>
    <t>木耳(整朵)</t>
  </si>
  <si>
    <t>炒有機油菜</t>
  </si>
  <si>
    <t>有機油菜(尚紘-彰)(切實重)</t>
  </si>
  <si>
    <t>玉米蛋花湯</t>
  </si>
  <si>
    <t>玉米粒(QR-K)</t>
  </si>
  <si>
    <t>熱量：</t>
    <phoneticPr fontId="2" type="noConversion"/>
  </si>
  <si>
    <t>水果(精進25元)(385+10)</t>
  </si>
  <si>
    <t>5.2份</t>
  </si>
  <si>
    <t>0.0份</t>
  </si>
  <si>
    <t>2.6份</t>
  </si>
  <si>
    <t>2.3份</t>
  </si>
  <si>
    <t>2.1份</t>
  </si>
  <si>
    <t>6.0份</t>
  </si>
  <si>
    <t>3.2份</t>
  </si>
  <si>
    <t>1.8份</t>
  </si>
  <si>
    <t>2.2份</t>
  </si>
  <si>
    <t>4.9份</t>
  </si>
  <si>
    <t>0.8份</t>
  </si>
  <si>
    <t>3.1份</t>
  </si>
  <si>
    <t>1.9份</t>
  </si>
  <si>
    <t>1.0份</t>
  </si>
  <si>
    <t>5.8份</t>
  </si>
  <si>
    <t>3.5份</t>
  </si>
  <si>
    <t>6.6份</t>
  </si>
  <si>
    <t>828大卡</t>
    <phoneticPr fontId="2" type="noConversion"/>
  </si>
  <si>
    <t>118.3 g</t>
    <phoneticPr fontId="2" type="noConversion"/>
  </si>
  <si>
    <t>24.1 g</t>
    <phoneticPr fontId="2" type="noConversion"/>
  </si>
  <si>
    <t>32.7 g</t>
    <phoneticPr fontId="2" type="noConversion"/>
  </si>
  <si>
    <t>817大卡</t>
    <phoneticPr fontId="2" type="noConversion"/>
  </si>
  <si>
    <t>106.9 g</t>
    <phoneticPr fontId="2" type="noConversion"/>
  </si>
  <si>
    <t>23.6 g</t>
    <phoneticPr fontId="2" type="noConversion"/>
  </si>
  <si>
    <t>34.8 g</t>
    <phoneticPr fontId="2" type="noConversion"/>
  </si>
  <si>
    <t>869大卡</t>
    <phoneticPr fontId="2" type="noConversion"/>
  </si>
  <si>
    <t>112.1 g</t>
    <phoneticPr fontId="2" type="noConversion"/>
  </si>
  <si>
    <t>25.3 g</t>
    <phoneticPr fontId="2" type="noConversion"/>
  </si>
  <si>
    <t>34.5 g</t>
    <phoneticPr fontId="2" type="noConversion"/>
  </si>
  <si>
    <t>812大卡</t>
    <phoneticPr fontId="2" type="noConversion"/>
  </si>
  <si>
    <t>104.5 g</t>
    <phoneticPr fontId="2" type="noConversion"/>
  </si>
  <si>
    <t>23.9 g</t>
    <phoneticPr fontId="2" type="noConversion"/>
  </si>
  <si>
    <t>35.4 g</t>
    <phoneticPr fontId="2" type="noConversion"/>
  </si>
  <si>
    <t>839大卡</t>
    <phoneticPr fontId="2" type="noConversion"/>
  </si>
  <si>
    <t>113.1 g</t>
    <phoneticPr fontId="2" type="noConversion"/>
  </si>
  <si>
    <t>22.0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</si>
  <si>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</si>
  <si>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t>全穀雜糧類:5.6份 乳品類:0.0份 豆魚蛋肉類:4.2份 蔬菜類:1.1份 水果類:0.0份 油脂與堅果種子類:2.0份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</si>
  <si>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</si>
  <si>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</si>
  <si>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</si>
  <si>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t xml:space="preserve">非基改小小豆干丁榮洲  </t>
  </si>
  <si>
    <t xml:space="preserve">小排骨(肉)香里  </t>
  </si>
  <si>
    <t xml:space="preserve">碎瓜(玖順)  </t>
  </si>
  <si>
    <t xml:space="preserve">油蔥酥(大-600g)  </t>
  </si>
  <si>
    <t xml:space="preserve">蕃茄醬(3K)可果美  </t>
  </si>
  <si>
    <t xml:space="preserve">檸檬翅小腿(CAS)  </t>
  </si>
  <si>
    <t xml:space="preserve">檸檬翅小腿(CAS)備品  </t>
  </si>
  <si>
    <t xml:space="preserve">五彩芋圓(0.6k/包)  </t>
  </si>
  <si>
    <t xml:space="preserve">熟桂竹筍(切)淨重  </t>
  </si>
  <si>
    <t xml:space="preserve">非基改黑豆干大丁榮洲(Ｋ)  </t>
  </si>
  <si>
    <t xml:space="preserve">虱目魚排(60g)(QR)片  </t>
  </si>
  <si>
    <t xml:space="preserve">虱目魚排(60g)備品(QR)  </t>
  </si>
  <si>
    <t xml:space="preserve">豆腐非基改(切大丁)(4.5K)  </t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</si>
  <si>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phoneticPr fontId="2" type="noConversion"/>
  </si>
  <si>
    <t>紅蘿蔔</t>
  </si>
  <si>
    <r>
      <rPr>
        <sz val="16"/>
        <rFont val="細明體"/>
        <family val="3"/>
        <charset val="136"/>
      </rPr>
      <t>絲瓜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去皮</t>
    </r>
    <r>
      <rPr>
        <sz val="16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</si>
</sst>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2" zoomScale="80" zoomScaleNormal="80" workbookViewId="0">
      <selection activeCell="O26" sqref="O26"/>
    </sheetView>
  </sheetViews>
  <sheetFormatPr defaultColWidth="9" defaultRowHeight="16.2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>
      <c r="B4" s="6">
        <v>9</v>
      </c>
      <c r="C4" s="139"/>
      <c r="D4" s="143" t="s">
        <v>60</v>
      </c>
      <c r="E4" s="127" t="s">
        <v>62</v>
      </c>
      <c r="F4" s="128"/>
      <c r="G4" s="129"/>
      <c r="H4" s="127" t="s">
        <v>70</v>
      </c>
      <c r="I4" s="128"/>
      <c r="J4" s="129"/>
      <c r="K4" s="127" t="s">
        <v>80</v>
      </c>
      <c r="L4" s="128"/>
      <c r="M4" s="129"/>
      <c r="N4" s="127" t="s">
        <v>84</v>
      </c>
      <c r="O4" s="128"/>
      <c r="P4" s="129"/>
      <c r="Q4" s="127" t="s">
        <v>87</v>
      </c>
      <c r="R4" s="128"/>
      <c r="S4" s="129"/>
      <c r="T4" s="124" t="s">
        <v>95</v>
      </c>
      <c r="U4" s="19" t="s">
        <v>88</v>
      </c>
      <c r="V4" s="120" t="s">
        <v>183</v>
      </c>
      <c r="W4" s="5" t="s">
        <v>36</v>
      </c>
      <c r="X4" s="5" t="s">
        <v>166</v>
      </c>
    </row>
    <row r="5" spans="2:24" s="5" customFormat="1" ht="19.5" customHeight="1">
      <c r="B5" s="6" t="s">
        <v>5</v>
      </c>
      <c r="C5" s="140"/>
      <c r="D5" s="143"/>
      <c r="E5" s="107" t="s">
        <v>64</v>
      </c>
      <c r="F5" s="108">
        <v>27</v>
      </c>
      <c r="G5" s="109" t="s">
        <v>65</v>
      </c>
      <c r="H5" s="110" t="s">
        <v>74</v>
      </c>
      <c r="I5" s="108">
        <v>18</v>
      </c>
      <c r="J5" s="111" t="s">
        <v>65</v>
      </c>
      <c r="K5" s="110" t="s">
        <v>81</v>
      </c>
      <c r="L5" s="108">
        <v>27</v>
      </c>
      <c r="M5" s="111" t="s">
        <v>65</v>
      </c>
      <c r="N5" s="110" t="s">
        <v>85</v>
      </c>
      <c r="O5" s="108">
        <v>31</v>
      </c>
      <c r="P5" s="111" t="s">
        <v>65</v>
      </c>
      <c r="Q5" s="110" t="s">
        <v>89</v>
      </c>
      <c r="R5" s="108">
        <v>14</v>
      </c>
      <c r="S5" s="111" t="s">
        <v>65</v>
      </c>
      <c r="T5" s="125"/>
      <c r="U5" s="20" t="s">
        <v>92</v>
      </c>
      <c r="V5" s="120" t="s">
        <v>184</v>
      </c>
      <c r="W5" s="5" t="s">
        <v>38</v>
      </c>
      <c r="X5" s="5" t="s">
        <v>167</v>
      </c>
    </row>
    <row r="6" spans="2:24" s="5" customFormat="1" ht="19.5" customHeight="1">
      <c r="B6" s="6">
        <v>4</v>
      </c>
      <c r="C6" s="140"/>
      <c r="D6" s="143"/>
      <c r="E6" s="112" t="s">
        <v>207</v>
      </c>
      <c r="F6" s="113">
        <v>5</v>
      </c>
      <c r="G6" s="114" t="s">
        <v>65</v>
      </c>
      <c r="H6" s="112" t="s">
        <v>75</v>
      </c>
      <c r="I6" s="113">
        <v>4</v>
      </c>
      <c r="J6" s="114" t="s">
        <v>65</v>
      </c>
      <c r="K6" s="112" t="s">
        <v>82</v>
      </c>
      <c r="L6" s="113">
        <v>4</v>
      </c>
      <c r="M6" s="114" t="s">
        <v>65</v>
      </c>
      <c r="N6" s="112" t="s">
        <v>86</v>
      </c>
      <c r="O6" s="113">
        <v>1</v>
      </c>
      <c r="P6" s="114" t="s">
        <v>66</v>
      </c>
      <c r="Q6" s="112" t="s">
        <v>208</v>
      </c>
      <c r="R6" s="113">
        <v>4</v>
      </c>
      <c r="S6" s="114" t="s">
        <v>65</v>
      </c>
      <c r="T6" s="125"/>
      <c r="U6" s="20" t="s">
        <v>93</v>
      </c>
      <c r="V6" s="120" t="s">
        <v>185</v>
      </c>
      <c r="W6" s="5" t="s">
        <v>40</v>
      </c>
      <c r="X6" s="5" t="s">
        <v>168</v>
      </c>
    </row>
    <row r="7" spans="2:24" s="5" customFormat="1" ht="19.5" customHeight="1">
      <c r="B7" s="6" t="s">
        <v>4</v>
      </c>
      <c r="C7" s="140"/>
      <c r="D7" s="143"/>
      <c r="E7" s="112" t="s">
        <v>209</v>
      </c>
      <c r="F7" s="113">
        <v>3</v>
      </c>
      <c r="G7" s="114" t="s">
        <v>65</v>
      </c>
      <c r="H7" s="115" t="s">
        <v>76</v>
      </c>
      <c r="I7" s="113">
        <v>4</v>
      </c>
      <c r="J7" s="116" t="s">
        <v>65</v>
      </c>
      <c r="K7" s="115" t="s">
        <v>83</v>
      </c>
      <c r="L7" s="113">
        <v>3</v>
      </c>
      <c r="M7" s="116" t="s">
        <v>65</v>
      </c>
      <c r="N7" s="115" t="s">
        <v>76</v>
      </c>
      <c r="O7" s="113">
        <v>1</v>
      </c>
      <c r="P7" s="116" t="s">
        <v>65</v>
      </c>
      <c r="Q7" s="115" t="s">
        <v>90</v>
      </c>
      <c r="R7" s="113">
        <v>0.5</v>
      </c>
      <c r="S7" s="116" t="s">
        <v>66</v>
      </c>
      <c r="T7" s="125"/>
      <c r="U7" s="20" t="s">
        <v>94</v>
      </c>
      <c r="V7" s="120" t="s">
        <v>186</v>
      </c>
      <c r="W7" s="5" t="s">
        <v>42</v>
      </c>
      <c r="X7" s="5" t="s">
        <v>169</v>
      </c>
    </row>
    <row r="8" spans="2:24" s="5" customFormat="1" ht="19.5" customHeight="1">
      <c r="B8" s="134" t="s">
        <v>91</v>
      </c>
      <c r="C8" s="140"/>
      <c r="D8" s="143"/>
      <c r="E8" s="112" t="s">
        <v>210</v>
      </c>
      <c r="F8" s="113">
        <v>1</v>
      </c>
      <c r="G8" s="114" t="s">
        <v>66</v>
      </c>
      <c r="H8" s="112" t="s">
        <v>77</v>
      </c>
      <c r="I8" s="113">
        <v>3</v>
      </c>
      <c r="J8" s="114" t="s">
        <v>65</v>
      </c>
      <c r="K8" s="112" t="s">
        <v>76</v>
      </c>
      <c r="L8" s="113">
        <v>1</v>
      </c>
      <c r="M8" s="114" t="s">
        <v>65</v>
      </c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167</v>
      </c>
    </row>
    <row r="9" spans="2:24" s="5" customFormat="1" ht="19.5" customHeight="1">
      <c r="B9" s="134"/>
      <c r="C9" s="141"/>
      <c r="D9" s="143"/>
      <c r="E9" s="112" t="s">
        <v>67</v>
      </c>
      <c r="F9" s="113">
        <v>1</v>
      </c>
      <c r="G9" s="114" t="s">
        <v>66</v>
      </c>
      <c r="H9" s="112" t="s">
        <v>78</v>
      </c>
      <c r="I9" s="113">
        <v>1</v>
      </c>
      <c r="J9" s="114" t="s">
        <v>65</v>
      </c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170</v>
      </c>
    </row>
    <row r="10" spans="2:24" s="5" customFormat="1" ht="22.2">
      <c r="B10" s="135"/>
      <c r="C10" s="8"/>
      <c r="D10" s="143"/>
      <c r="E10" s="112" t="s">
        <v>68</v>
      </c>
      <c r="F10" s="113">
        <v>1</v>
      </c>
      <c r="G10" s="114" t="s">
        <v>69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>
      <c r="B11" s="7" t="s">
        <v>79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>
      <c r="B12" s="15">
        <v>385</v>
      </c>
      <c r="C12" s="9"/>
      <c r="D12" s="145"/>
      <c r="E12" s="136" t="s">
        <v>202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>
      <c r="B13" s="6">
        <v>9</v>
      </c>
      <c r="C13" s="139"/>
      <c r="D13" s="142" t="s">
        <v>96</v>
      </c>
      <c r="E13" s="127" t="s">
        <v>97</v>
      </c>
      <c r="F13" s="128"/>
      <c r="G13" s="129"/>
      <c r="H13" s="127" t="s">
        <v>101</v>
      </c>
      <c r="I13" s="128"/>
      <c r="J13" s="129"/>
      <c r="K13" s="127" t="s">
        <v>104</v>
      </c>
      <c r="L13" s="128"/>
      <c r="M13" s="129"/>
      <c r="N13" s="127" t="s">
        <v>107</v>
      </c>
      <c r="O13" s="128"/>
      <c r="P13" s="129"/>
      <c r="Q13" s="127" t="s">
        <v>110</v>
      </c>
      <c r="R13" s="128"/>
      <c r="S13" s="129"/>
      <c r="T13" s="124"/>
      <c r="U13" s="19" t="s">
        <v>88</v>
      </c>
      <c r="V13" s="122" t="s">
        <v>187</v>
      </c>
      <c r="W13" s="5" t="s">
        <v>36</v>
      </c>
      <c r="X13" s="5" t="s">
        <v>171</v>
      </c>
    </row>
    <row r="14" spans="2:24" s="5" customFormat="1" ht="22.2">
      <c r="B14" s="6" t="s">
        <v>3</v>
      </c>
      <c r="C14" s="140"/>
      <c r="D14" s="143"/>
      <c r="E14" s="110" t="s">
        <v>98</v>
      </c>
      <c r="F14" s="108">
        <v>27</v>
      </c>
      <c r="G14" s="111" t="s">
        <v>65</v>
      </c>
      <c r="H14" s="110" t="s">
        <v>102</v>
      </c>
      <c r="I14" s="108">
        <v>22</v>
      </c>
      <c r="J14" s="111" t="s">
        <v>65</v>
      </c>
      <c r="K14" s="110" t="s">
        <v>105</v>
      </c>
      <c r="L14" s="108">
        <v>21</v>
      </c>
      <c r="M14" s="111" t="s">
        <v>65</v>
      </c>
      <c r="N14" s="110" t="s">
        <v>108</v>
      </c>
      <c r="O14" s="108">
        <v>31</v>
      </c>
      <c r="P14" s="111" t="s">
        <v>65</v>
      </c>
      <c r="Q14" s="110" t="s">
        <v>220</v>
      </c>
      <c r="R14" s="108">
        <v>6</v>
      </c>
      <c r="S14" s="111" t="s">
        <v>65</v>
      </c>
      <c r="T14" s="125"/>
      <c r="U14" s="20" t="s">
        <v>92</v>
      </c>
      <c r="V14" s="120" t="s">
        <v>188</v>
      </c>
      <c r="W14" s="5" t="s">
        <v>38</v>
      </c>
      <c r="X14" s="5" t="s">
        <v>167</v>
      </c>
    </row>
    <row r="15" spans="2:24" s="5" customFormat="1" ht="22.2">
      <c r="B15" s="6">
        <v>5</v>
      </c>
      <c r="C15" s="140"/>
      <c r="D15" s="143"/>
      <c r="E15" s="112" t="s">
        <v>74</v>
      </c>
      <c r="F15" s="113">
        <v>6</v>
      </c>
      <c r="G15" s="114" t="s">
        <v>65</v>
      </c>
      <c r="H15" s="112" t="s">
        <v>103</v>
      </c>
      <c r="I15" s="113">
        <v>3</v>
      </c>
      <c r="J15" s="114" t="s">
        <v>65</v>
      </c>
      <c r="K15" s="112" t="s">
        <v>210</v>
      </c>
      <c r="L15" s="113">
        <v>1</v>
      </c>
      <c r="M15" s="114" t="s">
        <v>66</v>
      </c>
      <c r="N15" s="112" t="s">
        <v>86</v>
      </c>
      <c r="O15" s="113">
        <v>1</v>
      </c>
      <c r="P15" s="114" t="s">
        <v>66</v>
      </c>
      <c r="Q15" s="112" t="s">
        <v>103</v>
      </c>
      <c r="R15" s="113">
        <v>3</v>
      </c>
      <c r="S15" s="114" t="s">
        <v>65</v>
      </c>
      <c r="T15" s="125"/>
      <c r="U15" s="20" t="s">
        <v>63</v>
      </c>
      <c r="V15" s="120" t="s">
        <v>189</v>
      </c>
      <c r="W15" s="5" t="s">
        <v>40</v>
      </c>
      <c r="X15" s="5" t="s">
        <v>172</v>
      </c>
    </row>
    <row r="16" spans="2:24" s="5" customFormat="1" ht="22.2">
      <c r="B16" s="6" t="s">
        <v>4</v>
      </c>
      <c r="C16" s="140"/>
      <c r="D16" s="143"/>
      <c r="E16" s="112" t="s">
        <v>99</v>
      </c>
      <c r="F16" s="113">
        <v>4</v>
      </c>
      <c r="G16" s="114" t="s">
        <v>65</v>
      </c>
      <c r="H16" s="112" t="s">
        <v>76</v>
      </c>
      <c r="I16" s="113">
        <v>1</v>
      </c>
      <c r="J16" s="114" t="s">
        <v>65</v>
      </c>
      <c r="K16" s="112" t="s">
        <v>106</v>
      </c>
      <c r="L16" s="113">
        <v>1</v>
      </c>
      <c r="M16" s="114" t="s">
        <v>66</v>
      </c>
      <c r="N16" s="112"/>
      <c r="O16" s="113"/>
      <c r="P16" s="114"/>
      <c r="Q16" s="112" t="s">
        <v>90</v>
      </c>
      <c r="R16" s="113">
        <v>0.5</v>
      </c>
      <c r="S16" s="114" t="s">
        <v>66</v>
      </c>
      <c r="T16" s="125"/>
      <c r="U16" s="20" t="s">
        <v>94</v>
      </c>
      <c r="V16" s="120" t="s">
        <v>190</v>
      </c>
      <c r="W16" s="5" t="s">
        <v>42</v>
      </c>
      <c r="X16" s="5" t="s">
        <v>173</v>
      </c>
    </row>
    <row r="17" spans="2:24" s="5" customFormat="1" ht="22.2">
      <c r="B17" s="134" t="s">
        <v>109</v>
      </c>
      <c r="C17" s="140"/>
      <c r="D17" s="143"/>
      <c r="E17" s="112" t="s">
        <v>75</v>
      </c>
      <c r="F17" s="113">
        <v>2</v>
      </c>
      <c r="G17" s="114" t="s">
        <v>65</v>
      </c>
      <c r="H17" s="112" t="s">
        <v>86</v>
      </c>
      <c r="I17" s="113">
        <v>0.5</v>
      </c>
      <c r="J17" s="114" t="s">
        <v>66</v>
      </c>
      <c r="K17" s="112"/>
      <c r="L17" s="113"/>
      <c r="M17" s="114"/>
      <c r="N17" s="112"/>
      <c r="O17" s="113"/>
      <c r="P17" s="114"/>
      <c r="Q17" s="112"/>
      <c r="R17" s="113"/>
      <c r="S17" s="114"/>
      <c r="T17" s="125"/>
      <c r="U17" s="20"/>
      <c r="V17" s="120"/>
      <c r="W17" s="5" t="s">
        <v>45</v>
      </c>
      <c r="X17" s="5" t="s">
        <v>167</v>
      </c>
    </row>
    <row r="18" spans="2:24" s="5" customFormat="1" ht="22.2">
      <c r="B18" s="134"/>
      <c r="C18" s="141"/>
      <c r="D18" s="143"/>
      <c r="E18" s="112" t="s">
        <v>67</v>
      </c>
      <c r="F18" s="113">
        <v>1</v>
      </c>
      <c r="G18" s="114" t="s">
        <v>66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174</v>
      </c>
    </row>
    <row r="19" spans="2:24" s="5" customFormat="1" ht="22.2">
      <c r="B19" s="135"/>
      <c r="C19" s="8"/>
      <c r="D19" s="143"/>
      <c r="E19" s="112" t="s">
        <v>68</v>
      </c>
      <c r="F19" s="113">
        <v>1</v>
      </c>
      <c r="G19" s="114" t="s">
        <v>69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>
      <c r="B20" s="7" t="s">
        <v>79</v>
      </c>
      <c r="C20" s="14"/>
      <c r="D20" s="143"/>
      <c r="E20" s="117" t="s">
        <v>211</v>
      </c>
      <c r="F20" s="118">
        <v>1</v>
      </c>
      <c r="G20" s="119" t="s">
        <v>100</v>
      </c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>
      <c r="B21" s="15">
        <v>385</v>
      </c>
      <c r="C21" s="9"/>
      <c r="D21" s="145"/>
      <c r="E21" s="136" t="s">
        <v>203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>
      <c r="B22" s="6">
        <v>9</v>
      </c>
      <c r="C22" s="139"/>
      <c r="D22" s="142" t="s">
        <v>111</v>
      </c>
      <c r="E22" s="127" t="s">
        <v>112</v>
      </c>
      <c r="F22" s="128"/>
      <c r="G22" s="129"/>
      <c r="H22" s="127" t="s">
        <v>117</v>
      </c>
      <c r="I22" s="128"/>
      <c r="J22" s="129"/>
      <c r="K22" s="127" t="s">
        <v>119</v>
      </c>
      <c r="L22" s="128"/>
      <c r="M22" s="129"/>
      <c r="N22" s="127" t="s">
        <v>122</v>
      </c>
      <c r="O22" s="128"/>
      <c r="P22" s="129"/>
      <c r="Q22" s="127" t="s">
        <v>124</v>
      </c>
      <c r="R22" s="128"/>
      <c r="S22" s="129"/>
      <c r="T22" s="124" t="s">
        <v>128</v>
      </c>
      <c r="U22" s="19" t="s">
        <v>71</v>
      </c>
      <c r="V22" s="122" t="s">
        <v>191</v>
      </c>
      <c r="W22" s="5" t="s">
        <v>36</v>
      </c>
      <c r="X22" s="5" t="s">
        <v>175</v>
      </c>
    </row>
    <row r="23" spans="2:24" s="5" customFormat="1" ht="22.2">
      <c r="B23" s="6" t="s">
        <v>3</v>
      </c>
      <c r="C23" s="140"/>
      <c r="D23" s="143"/>
      <c r="E23" s="110" t="s">
        <v>114</v>
      </c>
      <c r="F23" s="108">
        <v>27</v>
      </c>
      <c r="G23" s="111" t="s">
        <v>65</v>
      </c>
      <c r="H23" s="110" t="s">
        <v>212</v>
      </c>
      <c r="I23" s="108">
        <v>365</v>
      </c>
      <c r="J23" s="111" t="s">
        <v>118</v>
      </c>
      <c r="K23" s="110" t="s">
        <v>222</v>
      </c>
      <c r="L23" s="108">
        <v>28</v>
      </c>
      <c r="M23" s="111" t="s">
        <v>65</v>
      </c>
      <c r="N23" s="110" t="s">
        <v>123</v>
      </c>
      <c r="O23" s="108">
        <v>31</v>
      </c>
      <c r="P23" s="111" t="s">
        <v>65</v>
      </c>
      <c r="Q23" s="110" t="s">
        <v>125</v>
      </c>
      <c r="R23" s="108">
        <v>8</v>
      </c>
      <c r="S23" s="111" t="s">
        <v>66</v>
      </c>
      <c r="T23" s="125"/>
      <c r="U23" s="20" t="s">
        <v>72</v>
      </c>
      <c r="V23" s="120" t="s">
        <v>192</v>
      </c>
      <c r="W23" s="5" t="s">
        <v>38</v>
      </c>
      <c r="X23" s="5" t="s">
        <v>176</v>
      </c>
    </row>
    <row r="24" spans="2:24" s="5" customFormat="1" ht="22.2">
      <c r="B24" s="6">
        <v>6</v>
      </c>
      <c r="C24" s="140"/>
      <c r="D24" s="143"/>
      <c r="E24" s="112" t="s">
        <v>75</v>
      </c>
      <c r="F24" s="113">
        <v>13</v>
      </c>
      <c r="G24" s="114" t="s">
        <v>65</v>
      </c>
      <c r="H24" s="112" t="s">
        <v>213</v>
      </c>
      <c r="I24" s="113">
        <v>20</v>
      </c>
      <c r="J24" s="114" t="s">
        <v>118</v>
      </c>
      <c r="K24" s="112" t="s">
        <v>103</v>
      </c>
      <c r="L24" s="113">
        <v>3</v>
      </c>
      <c r="M24" s="114" t="s">
        <v>65</v>
      </c>
      <c r="N24" s="112" t="s">
        <v>86</v>
      </c>
      <c r="O24" s="113">
        <v>1</v>
      </c>
      <c r="P24" s="114" t="s">
        <v>66</v>
      </c>
      <c r="Q24" s="112" t="s">
        <v>214</v>
      </c>
      <c r="R24" s="113">
        <v>8</v>
      </c>
      <c r="S24" s="114" t="s">
        <v>66</v>
      </c>
      <c r="T24" s="125"/>
      <c r="U24" s="20" t="s">
        <v>73</v>
      </c>
      <c r="V24" s="120" t="s">
        <v>193</v>
      </c>
      <c r="W24" s="5" t="s">
        <v>40</v>
      </c>
      <c r="X24" s="5" t="s">
        <v>177</v>
      </c>
    </row>
    <row r="25" spans="2:24" s="5" customFormat="1" ht="22.2">
      <c r="B25" s="6" t="s">
        <v>4</v>
      </c>
      <c r="C25" s="140"/>
      <c r="D25" s="143"/>
      <c r="E25" s="112" t="s">
        <v>67</v>
      </c>
      <c r="F25" s="113">
        <v>1</v>
      </c>
      <c r="G25" s="114" t="s">
        <v>66</v>
      </c>
      <c r="H25" s="112"/>
      <c r="I25" s="113"/>
      <c r="J25" s="114"/>
      <c r="K25" s="112" t="s">
        <v>120</v>
      </c>
      <c r="L25" s="113">
        <v>3</v>
      </c>
      <c r="M25" s="114" t="s">
        <v>65</v>
      </c>
      <c r="N25" s="112"/>
      <c r="O25" s="113"/>
      <c r="P25" s="114"/>
      <c r="Q25" s="112" t="s">
        <v>126</v>
      </c>
      <c r="R25" s="113">
        <v>7</v>
      </c>
      <c r="S25" s="114" t="s">
        <v>65</v>
      </c>
      <c r="T25" s="125"/>
      <c r="U25" s="20" t="s">
        <v>94</v>
      </c>
      <c r="V25" s="120" t="s">
        <v>194</v>
      </c>
      <c r="W25" s="5" t="s">
        <v>42</v>
      </c>
      <c r="X25" s="5" t="s">
        <v>178</v>
      </c>
    </row>
    <row r="26" spans="2:24" s="5" customFormat="1" ht="22.2">
      <c r="B26" s="134" t="s">
        <v>127</v>
      </c>
      <c r="C26" s="140"/>
      <c r="D26" s="143"/>
      <c r="E26" s="112" t="s">
        <v>68</v>
      </c>
      <c r="F26" s="113">
        <v>1</v>
      </c>
      <c r="G26" s="114" t="s">
        <v>69</v>
      </c>
      <c r="H26" s="112"/>
      <c r="I26" s="113"/>
      <c r="J26" s="114"/>
      <c r="K26" s="112" t="s">
        <v>221</v>
      </c>
      <c r="L26" s="113">
        <v>1</v>
      </c>
      <c r="M26" s="114" t="s">
        <v>65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167</v>
      </c>
    </row>
    <row r="27" spans="2:24" s="5" customFormat="1" ht="22.2">
      <c r="B27" s="134"/>
      <c r="C27" s="141"/>
      <c r="D27" s="143"/>
      <c r="E27" s="112" t="s">
        <v>115</v>
      </c>
      <c r="F27" s="113">
        <v>1</v>
      </c>
      <c r="G27" s="114" t="s">
        <v>100</v>
      </c>
      <c r="H27" s="112"/>
      <c r="I27" s="113"/>
      <c r="J27" s="114"/>
      <c r="K27" s="112" t="s">
        <v>121</v>
      </c>
      <c r="L27" s="113">
        <v>0.3</v>
      </c>
      <c r="M27" s="114" t="s">
        <v>65</v>
      </c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179</v>
      </c>
    </row>
    <row r="28" spans="2:24" s="5" customFormat="1" ht="22.2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>
      <c r="B29" s="7" t="s">
        <v>116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>
      <c r="B30" s="15">
        <v>385</v>
      </c>
      <c r="C30" s="9"/>
      <c r="D30" s="145"/>
      <c r="E30" s="136" t="s">
        <v>204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>
      <c r="B31" s="6">
        <v>9</v>
      </c>
      <c r="C31" s="139"/>
      <c r="D31" s="142" t="s">
        <v>129</v>
      </c>
      <c r="E31" s="127" t="s">
        <v>130</v>
      </c>
      <c r="F31" s="128"/>
      <c r="G31" s="129"/>
      <c r="H31" s="127" t="s">
        <v>134</v>
      </c>
      <c r="I31" s="128"/>
      <c r="J31" s="129"/>
      <c r="K31" s="127" t="s">
        <v>136</v>
      </c>
      <c r="L31" s="128"/>
      <c r="M31" s="129"/>
      <c r="N31" s="127" t="s">
        <v>140</v>
      </c>
      <c r="O31" s="128"/>
      <c r="P31" s="129"/>
      <c r="Q31" s="127" t="s">
        <v>143</v>
      </c>
      <c r="R31" s="128"/>
      <c r="S31" s="129"/>
      <c r="T31" s="124"/>
      <c r="U31" s="19" t="s">
        <v>71</v>
      </c>
      <c r="V31" s="122" t="s">
        <v>195</v>
      </c>
      <c r="W31" s="5" t="s">
        <v>36</v>
      </c>
      <c r="X31" s="5" t="s">
        <v>180</v>
      </c>
    </row>
    <row r="32" spans="2:24" ht="22.2">
      <c r="B32" s="6" t="s">
        <v>3</v>
      </c>
      <c r="C32" s="140"/>
      <c r="D32" s="143"/>
      <c r="E32" s="110" t="s">
        <v>132</v>
      </c>
      <c r="F32" s="108">
        <v>30</v>
      </c>
      <c r="G32" s="111" t="s">
        <v>65</v>
      </c>
      <c r="H32" s="110" t="s">
        <v>215</v>
      </c>
      <c r="I32" s="108">
        <v>24</v>
      </c>
      <c r="J32" s="111" t="s">
        <v>65</v>
      </c>
      <c r="K32" s="110" t="s">
        <v>216</v>
      </c>
      <c r="L32" s="108">
        <v>16</v>
      </c>
      <c r="M32" s="111" t="s">
        <v>65</v>
      </c>
      <c r="N32" s="110" t="s">
        <v>141</v>
      </c>
      <c r="O32" s="108">
        <v>31</v>
      </c>
      <c r="P32" s="111" t="s">
        <v>65</v>
      </c>
      <c r="Q32" s="110" t="s">
        <v>144</v>
      </c>
      <c r="R32" s="108">
        <v>14</v>
      </c>
      <c r="S32" s="111" t="s">
        <v>65</v>
      </c>
      <c r="T32" s="125"/>
      <c r="U32" s="20" t="s">
        <v>131</v>
      </c>
      <c r="V32" s="120" t="s">
        <v>196</v>
      </c>
      <c r="W32" s="10" t="s">
        <v>38</v>
      </c>
      <c r="X32" s="10" t="s">
        <v>167</v>
      </c>
    </row>
    <row r="33" spans="2:24" ht="22.2">
      <c r="B33" s="6">
        <v>7</v>
      </c>
      <c r="C33" s="140"/>
      <c r="D33" s="143"/>
      <c r="E33" s="112" t="s">
        <v>75</v>
      </c>
      <c r="F33" s="113">
        <v>6</v>
      </c>
      <c r="G33" s="114" t="s">
        <v>65</v>
      </c>
      <c r="H33" s="112" t="s">
        <v>103</v>
      </c>
      <c r="I33" s="113">
        <v>6</v>
      </c>
      <c r="J33" s="114" t="s">
        <v>65</v>
      </c>
      <c r="K33" s="112" t="s">
        <v>137</v>
      </c>
      <c r="L33" s="113">
        <v>12</v>
      </c>
      <c r="M33" s="114" t="s">
        <v>65</v>
      </c>
      <c r="N33" s="112" t="s">
        <v>90</v>
      </c>
      <c r="O33" s="113">
        <v>1</v>
      </c>
      <c r="P33" s="114" t="s">
        <v>66</v>
      </c>
      <c r="Q33" s="112" t="s">
        <v>145</v>
      </c>
      <c r="R33" s="113">
        <v>3</v>
      </c>
      <c r="S33" s="114" t="s">
        <v>65</v>
      </c>
      <c r="T33" s="125"/>
      <c r="U33" s="20" t="s">
        <v>73</v>
      </c>
      <c r="V33" s="120" t="s">
        <v>197</v>
      </c>
      <c r="W33" s="10" t="s">
        <v>40</v>
      </c>
      <c r="X33" s="10" t="s">
        <v>181</v>
      </c>
    </row>
    <row r="34" spans="2:24" ht="22.2">
      <c r="B34" s="6" t="s">
        <v>4</v>
      </c>
      <c r="C34" s="140"/>
      <c r="D34" s="143"/>
      <c r="E34" s="112" t="s">
        <v>133</v>
      </c>
      <c r="F34" s="113">
        <v>3</v>
      </c>
      <c r="G34" s="114" t="s">
        <v>65</v>
      </c>
      <c r="H34" s="112" t="s">
        <v>135</v>
      </c>
      <c r="I34" s="113">
        <v>1</v>
      </c>
      <c r="J34" s="114" t="s">
        <v>65</v>
      </c>
      <c r="K34" s="112" t="s">
        <v>138</v>
      </c>
      <c r="L34" s="113">
        <v>4</v>
      </c>
      <c r="M34" s="114" t="s">
        <v>66</v>
      </c>
      <c r="N34" s="112"/>
      <c r="O34" s="113"/>
      <c r="P34" s="114"/>
      <c r="Q34" s="112" t="s">
        <v>146</v>
      </c>
      <c r="R34" s="113">
        <v>1</v>
      </c>
      <c r="S34" s="114" t="s">
        <v>69</v>
      </c>
      <c r="T34" s="125"/>
      <c r="U34" s="20" t="s">
        <v>113</v>
      </c>
      <c r="V34" s="120" t="s">
        <v>198</v>
      </c>
      <c r="W34" s="10" t="s">
        <v>42</v>
      </c>
      <c r="X34" s="10" t="s">
        <v>169</v>
      </c>
    </row>
    <row r="35" spans="2:24" ht="22.2">
      <c r="B35" s="134" t="s">
        <v>142</v>
      </c>
      <c r="C35" s="140"/>
      <c r="D35" s="143"/>
      <c r="E35" s="112" t="s">
        <v>67</v>
      </c>
      <c r="F35" s="113">
        <v>1</v>
      </c>
      <c r="G35" s="114" t="s">
        <v>66</v>
      </c>
      <c r="H35" s="112"/>
      <c r="I35" s="113"/>
      <c r="J35" s="114"/>
      <c r="K35" s="112" t="s">
        <v>139</v>
      </c>
      <c r="L35" s="113">
        <v>0.3</v>
      </c>
      <c r="M35" s="114" t="s">
        <v>65</v>
      </c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167</v>
      </c>
    </row>
    <row r="36" spans="2:24" ht="22.2">
      <c r="B36" s="134"/>
      <c r="C36" s="141"/>
      <c r="D36" s="143"/>
      <c r="E36" s="112" t="s">
        <v>68</v>
      </c>
      <c r="F36" s="113">
        <v>1</v>
      </c>
      <c r="G36" s="114" t="s">
        <v>69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169</v>
      </c>
    </row>
    <row r="37" spans="2:24" ht="22.2">
      <c r="B37" s="13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>
      <c r="B38" s="7" t="s">
        <v>79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>
      <c r="B39" s="15">
        <v>385</v>
      </c>
      <c r="C39" s="9"/>
      <c r="D39" s="145"/>
      <c r="E39" s="149" t="s">
        <v>205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>
      <c r="B40" s="6">
        <v>9</v>
      </c>
      <c r="C40" s="139"/>
      <c r="D40" s="142" t="s">
        <v>147</v>
      </c>
      <c r="E40" s="127" t="s">
        <v>148</v>
      </c>
      <c r="F40" s="128"/>
      <c r="G40" s="129"/>
      <c r="H40" s="127" t="s">
        <v>150</v>
      </c>
      <c r="I40" s="128"/>
      <c r="J40" s="129"/>
      <c r="K40" s="127" t="s">
        <v>155</v>
      </c>
      <c r="L40" s="128"/>
      <c r="M40" s="129"/>
      <c r="N40" s="127" t="s">
        <v>160</v>
      </c>
      <c r="O40" s="128"/>
      <c r="P40" s="129"/>
      <c r="Q40" s="127" t="s">
        <v>162</v>
      </c>
      <c r="R40" s="128"/>
      <c r="S40" s="129"/>
      <c r="T40" s="124" t="s">
        <v>165</v>
      </c>
      <c r="U40" s="19" t="s">
        <v>164</v>
      </c>
      <c r="V40" s="122" t="s">
        <v>199</v>
      </c>
      <c r="W40" s="10" t="s">
        <v>36</v>
      </c>
      <c r="X40" s="10" t="s">
        <v>182</v>
      </c>
    </row>
    <row r="41" spans="2:24" ht="22.2">
      <c r="B41" s="6" t="s">
        <v>3</v>
      </c>
      <c r="C41" s="140"/>
      <c r="D41" s="143"/>
      <c r="E41" s="110" t="s">
        <v>217</v>
      </c>
      <c r="F41" s="108">
        <v>365</v>
      </c>
      <c r="G41" s="111" t="s">
        <v>149</v>
      </c>
      <c r="H41" s="110" t="s">
        <v>77</v>
      </c>
      <c r="I41" s="108">
        <v>6</v>
      </c>
      <c r="J41" s="111" t="s">
        <v>65</v>
      </c>
      <c r="K41" s="110" t="s">
        <v>156</v>
      </c>
      <c r="L41" s="108">
        <v>8</v>
      </c>
      <c r="M41" s="111" t="s">
        <v>65</v>
      </c>
      <c r="N41" s="110" t="s">
        <v>161</v>
      </c>
      <c r="O41" s="108">
        <v>31</v>
      </c>
      <c r="P41" s="111" t="s">
        <v>65</v>
      </c>
      <c r="Q41" s="110" t="s">
        <v>163</v>
      </c>
      <c r="R41" s="108">
        <v>7</v>
      </c>
      <c r="S41" s="111" t="s">
        <v>65</v>
      </c>
      <c r="T41" s="125"/>
      <c r="U41" s="20" t="s">
        <v>72</v>
      </c>
      <c r="V41" s="120" t="s">
        <v>200</v>
      </c>
      <c r="W41" s="10" t="s">
        <v>38</v>
      </c>
      <c r="X41" s="10" t="s">
        <v>167</v>
      </c>
    </row>
    <row r="42" spans="2:24" ht="22.2">
      <c r="B42" s="6">
        <v>8</v>
      </c>
      <c r="C42" s="140"/>
      <c r="D42" s="143"/>
      <c r="E42" s="112" t="s">
        <v>218</v>
      </c>
      <c r="F42" s="113">
        <v>30</v>
      </c>
      <c r="G42" s="114" t="s">
        <v>149</v>
      </c>
      <c r="H42" s="112" t="s">
        <v>219</v>
      </c>
      <c r="I42" s="113">
        <v>6</v>
      </c>
      <c r="J42" s="114" t="s">
        <v>151</v>
      </c>
      <c r="K42" s="112" t="s">
        <v>157</v>
      </c>
      <c r="L42" s="113">
        <v>2</v>
      </c>
      <c r="M42" s="114" t="s">
        <v>66</v>
      </c>
      <c r="N42" s="112" t="s">
        <v>86</v>
      </c>
      <c r="O42" s="113">
        <v>1</v>
      </c>
      <c r="P42" s="114" t="s">
        <v>66</v>
      </c>
      <c r="Q42" s="112" t="s">
        <v>105</v>
      </c>
      <c r="R42" s="113">
        <v>5</v>
      </c>
      <c r="S42" s="114" t="s">
        <v>65</v>
      </c>
      <c r="T42" s="125"/>
      <c r="U42" s="20" t="s">
        <v>63</v>
      </c>
      <c r="V42" s="120" t="s">
        <v>201</v>
      </c>
      <c r="W42" s="10" t="s">
        <v>40</v>
      </c>
      <c r="X42" s="10" t="s">
        <v>172</v>
      </c>
    </row>
    <row r="43" spans="2:24" ht="22.2">
      <c r="B43" s="6" t="s">
        <v>4</v>
      </c>
      <c r="C43" s="140"/>
      <c r="D43" s="143"/>
      <c r="E43" s="112"/>
      <c r="F43" s="113"/>
      <c r="G43" s="114"/>
      <c r="H43" s="112" t="s">
        <v>152</v>
      </c>
      <c r="I43" s="113">
        <v>1</v>
      </c>
      <c r="J43" s="114" t="s">
        <v>153</v>
      </c>
      <c r="K43" s="112" t="s">
        <v>158</v>
      </c>
      <c r="L43" s="113">
        <v>2</v>
      </c>
      <c r="M43" s="114" t="s">
        <v>66</v>
      </c>
      <c r="N43" s="112"/>
      <c r="O43" s="113"/>
      <c r="P43" s="114"/>
      <c r="Q43" s="112"/>
      <c r="R43" s="113"/>
      <c r="S43" s="114"/>
      <c r="T43" s="125"/>
      <c r="U43" s="20" t="s">
        <v>94</v>
      </c>
      <c r="V43" s="120" t="s">
        <v>190</v>
      </c>
      <c r="W43" s="10" t="s">
        <v>42</v>
      </c>
      <c r="X43" s="10" t="s">
        <v>179</v>
      </c>
    </row>
    <row r="44" spans="2:24" ht="22.2">
      <c r="B44" s="134" t="s">
        <v>154</v>
      </c>
      <c r="C44" s="140"/>
      <c r="D44" s="143"/>
      <c r="E44" s="112"/>
      <c r="F44" s="113"/>
      <c r="G44" s="114"/>
      <c r="H44" s="112" t="s">
        <v>68</v>
      </c>
      <c r="I44" s="113">
        <v>0.5</v>
      </c>
      <c r="J44" s="114" t="s">
        <v>69</v>
      </c>
      <c r="K44" s="112" t="s">
        <v>159</v>
      </c>
      <c r="L44" s="113">
        <v>1</v>
      </c>
      <c r="M44" s="114" t="s">
        <v>65</v>
      </c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179</v>
      </c>
    </row>
    <row r="45" spans="2:24" ht="22.2">
      <c r="B45" s="134"/>
      <c r="C45" s="141"/>
      <c r="D45" s="143"/>
      <c r="E45" s="112"/>
      <c r="F45" s="113"/>
      <c r="G45" s="114"/>
      <c r="H45" s="112"/>
      <c r="I45" s="113"/>
      <c r="J45" s="114"/>
      <c r="K45" s="112" t="s">
        <v>76</v>
      </c>
      <c r="L45" s="113">
        <v>1</v>
      </c>
      <c r="M45" s="114" t="s">
        <v>65</v>
      </c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170</v>
      </c>
    </row>
    <row r="46" spans="2:24" ht="22.2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>
      <c r="B47" s="7" t="s">
        <v>61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2.8" thickBot="1">
      <c r="B48" s="16">
        <v>385</v>
      </c>
      <c r="C48" s="11"/>
      <c r="D48" s="144"/>
      <c r="E48" s="146" t="s">
        <v>206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45161.462111574074</v>
      </c>
      <c r="V50" s="155"/>
    </row>
    <row r="51" spans="2:22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/>
    <row r="2" spans="2:14" ht="27" customHeight="1">
      <c r="B2" s="158" t="str">
        <f>SUBSTITUTE(午餐設計表!B1,"食譜設計","意見調查表")</f>
        <v>0129 彰化縣線西鄉線西國中 112學年度第1學期第2週午餐菜單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>
      <c r="B6" s="24">
        <f>IF(午餐設計表!B4&lt;&gt;"",午餐設計表!B4,"")</f>
        <v>9</v>
      </c>
      <c r="C6" s="170" t="str">
        <f>RIGHT(IF(午餐設計表!B8&lt;&gt;"",午餐設計表!B8,""),1)</f>
        <v>一</v>
      </c>
      <c r="D6" s="25" t="str">
        <f>IF(午餐設計表!D4&gt;"",午餐設計表!D4,"")</f>
        <v>白米飯(365+20素)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>
      <c r="B7" s="26" t="s">
        <v>3</v>
      </c>
      <c r="C7" s="165"/>
      <c r="D7" s="25" t="str">
        <f>IF(午餐設計表!E4&gt;"",午餐設計表!E4,"")</f>
        <v>瓜仔肉燥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>
      <c r="B8" s="26">
        <f>IF(午餐設計表!B6&lt;&gt;"",午餐設計表!B6,"")</f>
        <v>4</v>
      </c>
      <c r="C8" s="165"/>
      <c r="D8" s="25" t="str">
        <f>IF(午餐設計表!H4&gt;"",午餐設計表!H4,"")</f>
        <v>堅果馬鈴薯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>
      <c r="B9" s="26" t="s">
        <v>4</v>
      </c>
      <c r="C9" s="165"/>
      <c r="D9" s="25" t="str">
        <f>IF(午餐設計表!K4&gt;"",午餐設計表!K4,"")</f>
        <v>海鮮拌青花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>
      <c r="B10" s="27"/>
      <c r="C10" s="1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>
      <c r="B11" s="27"/>
      <c r="C11" s="165"/>
      <c r="D11" s="28" t="str">
        <f>IF(午餐設計表!Q4&gt;"",午餐設計表!Q4,"")</f>
        <v>冬瓜排骨湯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>
      <c r="B12" s="29"/>
      <c r="C12" s="166"/>
      <c r="D12" s="30" t="str">
        <f>IF(午餐設計表!T4&gt;"",午餐設計表!T4,"")</f>
        <v>校園巧克力麵包(385+10備)(精進)</v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>
      <c r="B13" s="31">
        <f>IF(午餐設計表!B13&lt;&gt;"",午餐設計表!B13,"")</f>
        <v>9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>
      <c r="B14" s="26" t="s">
        <v>24</v>
      </c>
      <c r="C14" s="165"/>
      <c r="D14" s="25" t="str">
        <f>IF(午餐設計表!E13&gt;"",午餐設計表!E13,"")</f>
        <v>愛爾蘭燉肉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>
      <c r="B15" s="26">
        <f>IF(午餐設計表!B15&lt;&gt;"",午餐設計表!B15,"")</f>
        <v>5</v>
      </c>
      <c r="C15" s="165"/>
      <c r="D15" s="25" t="str">
        <f>IF(午餐設計表!H13&gt;"",午餐設計表!H13,"")</f>
        <v>炒海帶根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>
      <c r="B16" s="26" t="s">
        <v>4</v>
      </c>
      <c r="C16" s="165"/>
      <c r="D16" s="25" t="str">
        <f>IF(午餐設計表!K13&gt;"",午餐設計表!K13,"")</f>
        <v>滑嫩蒸蛋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>
      <c r="B17" s="27"/>
      <c r="C17" s="165"/>
      <c r="D17" s="25" t="str">
        <f>IF(午餐設計表!N13&gt;"",午餐設計表!N13,"")</f>
        <v>炒萵苣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>
      <c r="B18" s="27"/>
      <c r="C18" s="165"/>
      <c r="D18" s="28" t="str">
        <f>IF(午餐設計表!Q13&gt;"",午餐設計表!Q13,"")</f>
        <v>榨菜肉絲湯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>
      <c r="B20" s="26">
        <f>IF(午餐設計表!B22&lt;&gt;"",午餐設計表!B22,"")</f>
        <v>9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>
      <c r="B21" s="26" t="s">
        <v>3</v>
      </c>
      <c r="C21" s="165"/>
      <c r="D21" s="25" t="str">
        <f>IF(午餐設計表!E22&gt;"",午餐設計表!E22,"")</f>
        <v>蘑菇洋蔥肉片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>
      <c r="B22" s="26">
        <f>IF(午餐設計表!B24&lt;&gt;"",午餐設計表!B24,"")</f>
        <v>6</v>
      </c>
      <c r="C22" s="165"/>
      <c r="D22" s="25" t="str">
        <f>IF(午餐設計表!H22&gt;"",午餐設計表!H22,"")</f>
        <v>檸檬翅小腿(*1)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>
      <c r="B23" s="26" t="s">
        <v>4</v>
      </c>
      <c r="C23" s="165"/>
      <c r="D23" s="25" t="str">
        <f>IF(午餐設計表!K22&gt;"",午餐設計表!K22,"")</f>
        <v>絲瓜針菇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>
      <c r="B24" s="27"/>
      <c r="C24" s="165"/>
      <c r="D24" s="25" t="str">
        <f>IF(午餐設計表!N22&gt;"",午餐設計表!N22,"")</f>
        <v>炒青江菜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>
      <c r="B25" s="27"/>
      <c r="C25" s="165"/>
      <c r="D25" s="28" t="str">
        <f>IF(午餐設計表!Q22&gt;"",午餐設計表!Q22,"")</f>
        <v>綠豆芋圓湯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>
      <c r="B26" s="27"/>
      <c r="C26" s="166"/>
      <c r="D26" s="30" t="str">
        <f>IF(午餐設計表!T22&gt;"",午餐設計表!T22,"")</f>
        <v>光泉鮮奶(385+5備)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>
      <c r="B27" s="31">
        <f>IF(午餐設計表!B31&lt;&gt;"",午餐設計表!B31,"")</f>
        <v>9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>
      <c r="B28" s="26" t="s">
        <v>3</v>
      </c>
      <c r="C28" s="165"/>
      <c r="D28" s="25" t="str">
        <f>IF(午餐設計表!E31&gt;"",午餐設計表!E31,"")</f>
        <v>南蠻漬雞丁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>
      <c r="B29" s="26">
        <f>IF(午餐設計表!B33&lt;&gt;"",午餐設計表!B33,"")</f>
        <v>7</v>
      </c>
      <c r="C29" s="165"/>
      <c r="D29" s="25" t="str">
        <f>IF(午餐設計表!H31&gt;"",午餐設計表!H31,"")</f>
        <v>桂竹燒肉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>
      <c r="B30" s="26" t="s">
        <v>4</v>
      </c>
      <c r="C30" s="165"/>
      <c r="D30" s="25" t="str">
        <f>IF(午餐設計表!K31&gt;"",午餐設計表!K31,"")</f>
        <v>蜜汁杏鮑菇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>
      <c r="B31" s="27"/>
      <c r="C31" s="165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>
      <c r="B32" s="27"/>
      <c r="C32" s="165"/>
      <c r="D32" s="28" t="str">
        <f>IF(午餐設計表!Q31&gt;"",午餐設計表!Q31,"")</f>
        <v>菜頭大骨湯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>
      <c r="B34" s="31">
        <f>IF(午餐設計表!B40&lt;&gt;"",午餐設計表!B40,"")</f>
        <v>9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>
      <c r="B35" s="26" t="s">
        <v>3</v>
      </c>
      <c r="C35" s="165"/>
      <c r="D35" s="25" t="str">
        <f>IF(午餐設計表!E40&gt;"",午餐設計表!E40,"")</f>
        <v>黃金魚排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>
      <c r="B36" s="26">
        <f>IF(午餐設計表!B42&lt;&gt;"",午餐設計表!B42,"")</f>
        <v>8</v>
      </c>
      <c r="C36" s="165"/>
      <c r="D36" s="25" t="str">
        <f>IF(午餐設計表!H40&gt;"",午餐設計表!H40,"")</f>
        <v>麻婆豆腐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>
      <c r="B37" s="26" t="s">
        <v>4</v>
      </c>
      <c r="C37" s="165"/>
      <c r="D37" s="25" t="str">
        <f>IF(午餐設計表!K40&gt;"",午餐設計表!K40,"")</f>
        <v>泡菜冬粉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>
      <c r="B38" s="27"/>
      <c r="C38" s="165"/>
      <c r="D38" s="25" t="str">
        <f>IF(午餐設計表!N40&gt;"",午餐設計表!N40,"")</f>
        <v>炒有機油菜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>
      <c r="B39" s="27"/>
      <c r="C39" s="165"/>
      <c r="D39" s="28" t="str">
        <f>IF(午餐設計表!Q40&gt;"",午餐設計表!Q40,"")</f>
        <v>玉米蛋花湯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>
      <c r="B40" s="29"/>
      <c r="C40" s="166"/>
      <c r="D40" s="30" t="str">
        <f>IF(午餐設計表!T40&gt;"",午餐設計表!T40,"")</f>
        <v>水果(精進25元)(385+10)</v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>
      <c r="A1" s="177" t="str">
        <f>午餐設計表!B1</f>
        <v>0129 彰化縣線西鄉線西國中 112學年度第1學期第2週午餐菜單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>
      <c r="A4" s="52">
        <f>午餐設計表!B4</f>
        <v>9</v>
      </c>
      <c r="B4" s="53" t="str">
        <f>午餐設計表!D4</f>
        <v>白米飯(365+20素)</v>
      </c>
      <c r="C4" s="53" t="s">
        <v>33</v>
      </c>
      <c r="D4" s="53" t="s">
        <v>34</v>
      </c>
      <c r="E4" s="53" t="str">
        <f>午餐設計表!E4</f>
        <v>瓜仔肉燥</v>
      </c>
      <c r="F4" s="53"/>
      <c r="G4" s="53" t="s">
        <v>34</v>
      </c>
      <c r="H4" s="53" t="str">
        <f>午餐設計表!H4</f>
        <v>堅果馬鈴薯</v>
      </c>
      <c r="I4" s="53"/>
      <c r="J4" s="53" t="s">
        <v>34</v>
      </c>
      <c r="K4" s="53" t="str">
        <f>午餐設計表!K4</f>
        <v>海鮮拌青花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冬瓜排骨湯</v>
      </c>
      <c r="R4" s="53"/>
      <c r="S4" s="53" t="s">
        <v>34</v>
      </c>
      <c r="T4" s="172" t="str">
        <f>午餐設計表!T4</f>
        <v>校園巧克力麵包(385+10備)(精進)</v>
      </c>
      <c r="U4" s="54" t="s">
        <v>35</v>
      </c>
      <c r="V4" s="55" t="s">
        <v>36</v>
      </c>
      <c r="W4" s="56" t="str">
        <f>午餐設計表!X4</f>
        <v>5.2份</v>
      </c>
    </row>
    <row r="5" spans="1:23" ht="27.75" customHeight="1">
      <c r="A5" s="57" t="s">
        <v>37</v>
      </c>
      <c r="B5" s="58"/>
      <c r="C5" s="58"/>
      <c r="D5" s="59"/>
      <c r="E5" s="60" t="str">
        <f>午餐設計表!E5</f>
        <v>絞肉香里(粗)</v>
      </c>
      <c r="F5" s="58"/>
      <c r="G5" s="61">
        <f>午餐設計表!F5</f>
        <v>27</v>
      </c>
      <c r="H5" s="60" t="str">
        <f>午餐設計表!H5</f>
        <v>洋芋(去皮)</v>
      </c>
      <c r="I5" s="60"/>
      <c r="J5" s="61">
        <f>午餐設計表!I5</f>
        <v>18</v>
      </c>
      <c r="K5" s="58" t="str">
        <f>午餐設計表!K5</f>
        <v>冷凍綠花椰菜(CAS)</v>
      </c>
      <c r="L5" s="60"/>
      <c r="M5" s="61">
        <f>午餐設計表!L5</f>
        <v>27</v>
      </c>
      <c r="N5" s="58" t="str">
        <f>午餐設計表!N5</f>
        <v>高麗菜(去心)實重</v>
      </c>
      <c r="O5" s="60"/>
      <c r="P5" s="61">
        <f>午餐設計表!O5</f>
        <v>31</v>
      </c>
      <c r="Q5" s="58" t="str">
        <f>午餐設計表!Q5</f>
        <v>冬瓜(去皮籽)</v>
      </c>
      <c r="R5" s="60"/>
      <c r="S5" s="61">
        <f>午餐設計表!R5</f>
        <v>14</v>
      </c>
      <c r="T5" s="173"/>
      <c r="U5" s="62" t="str">
        <f>午餐設計表!V5</f>
        <v>118.3 g</v>
      </c>
      <c r="V5" s="63" t="s">
        <v>38</v>
      </c>
      <c r="W5" s="64" t="str">
        <f>午餐設計表!X5</f>
        <v>0.0份</v>
      </c>
    </row>
    <row r="6" spans="1:23" ht="27.75" customHeight="1">
      <c r="A6" s="57">
        <f>午餐設計表!B6</f>
        <v>4</v>
      </c>
      <c r="B6" s="58"/>
      <c r="C6" s="58"/>
      <c r="D6" s="59"/>
      <c r="E6" s="60" t="str">
        <f>午餐設計表!E6</f>
        <v xml:space="preserve">非基改小小豆干丁榮洲  </v>
      </c>
      <c r="F6" s="58"/>
      <c r="G6" s="61">
        <f>午餐設計表!F6</f>
        <v>5</v>
      </c>
      <c r="H6" s="60" t="str">
        <f>午餐設計表!H6</f>
        <v>洋蔥(去皮)</v>
      </c>
      <c r="I6" s="60"/>
      <c r="J6" s="61">
        <f>午餐設計表!I6</f>
        <v>4</v>
      </c>
      <c r="K6" s="58" t="str">
        <f>午餐設計表!K6</f>
        <v>生鮮魷魚圈(QR)</v>
      </c>
      <c r="L6" s="60"/>
      <c r="M6" s="61">
        <f>午餐設計表!L6</f>
        <v>4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 xml:space="preserve">小排骨(肉)香里  </v>
      </c>
      <c r="R6" s="60"/>
      <c r="S6" s="61">
        <f>午餐設計表!R6</f>
        <v>4</v>
      </c>
      <c r="T6" s="173"/>
      <c r="U6" s="65" t="s">
        <v>39</v>
      </c>
      <c r="V6" s="66" t="s">
        <v>40</v>
      </c>
      <c r="W6" s="64" t="str">
        <f>午餐設計表!X6</f>
        <v>2.6份</v>
      </c>
    </row>
    <row r="7" spans="1:23" ht="27.75" customHeight="1">
      <c r="A7" s="57" t="s">
        <v>41</v>
      </c>
      <c r="B7" s="58"/>
      <c r="C7" s="58"/>
      <c r="D7" s="59"/>
      <c r="E7" s="60" t="str">
        <f>午餐設計表!E7</f>
        <v xml:space="preserve">碎瓜(玖順)  </v>
      </c>
      <c r="F7" s="67"/>
      <c r="G7" s="61">
        <f>午餐設計表!F7</f>
        <v>3</v>
      </c>
      <c r="H7" s="60" t="str">
        <f>午餐設計表!H7</f>
        <v>紅蘿蔔(去皮)</v>
      </c>
      <c r="I7" s="67"/>
      <c r="J7" s="61">
        <f>午餐設計表!I7</f>
        <v>4</v>
      </c>
      <c r="K7" s="58" t="str">
        <f>午餐設計表!K7</f>
        <v>杏鮑菇(A)(QR)</v>
      </c>
      <c r="L7" s="67"/>
      <c r="M7" s="61">
        <f>午餐設計表!L7</f>
        <v>3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薑絲(0.6K/包)</v>
      </c>
      <c r="R7" s="67"/>
      <c r="S7" s="61">
        <f>午餐設計表!R7</f>
        <v>0.5</v>
      </c>
      <c r="T7" s="173"/>
      <c r="U7" s="62" t="str">
        <f>午餐設計表!V6</f>
        <v>24.1 g</v>
      </c>
      <c r="V7" s="66" t="s">
        <v>42</v>
      </c>
      <c r="W7" s="64" t="str">
        <f>午餐設計表!X7</f>
        <v>2.3份</v>
      </c>
    </row>
    <row r="8" spans="1:23" ht="27.75" customHeight="1">
      <c r="A8" s="175" t="s">
        <v>43</v>
      </c>
      <c r="B8" s="58" t="str">
        <f>午餐設計表!E8</f>
        <v xml:space="preserve">油蔥酥(大-600g)  </v>
      </c>
      <c r="C8" s="58"/>
      <c r="D8" s="59">
        <f>午餐設計表!F8</f>
        <v>1</v>
      </c>
      <c r="E8" s="60" t="str">
        <f>午餐設計表!E8</f>
        <v xml:space="preserve">油蔥酥(大-600g)  </v>
      </c>
      <c r="F8" s="67"/>
      <c r="G8" s="61">
        <f>午餐設計表!F8</f>
        <v>1</v>
      </c>
      <c r="H8" s="60" t="str">
        <f>午餐設計表!H8</f>
        <v>瘦絞肉粗(1比9)香里</v>
      </c>
      <c r="I8" s="67"/>
      <c r="J8" s="61">
        <f>午餐設計表!I8</f>
        <v>3</v>
      </c>
      <c r="K8" s="58" t="str">
        <f>午餐設計表!K8</f>
        <v>紅蘿蔔(去皮)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>
      <c r="A9" s="175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 t="str">
        <f>午餐設計表!H9</f>
        <v>南瓜籽仁</v>
      </c>
      <c r="I9" s="67"/>
      <c r="J9" s="61">
        <f>午餐設計表!I9</f>
        <v>1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32.7 g</v>
      </c>
      <c r="V9" s="68" t="s">
        <v>46</v>
      </c>
      <c r="W9" s="64" t="str">
        <f>午餐設計表!X9</f>
        <v>2.1份</v>
      </c>
    </row>
    <row r="10" spans="1:23" ht="27.75" customHeight="1">
      <c r="A10" s="69" t="s">
        <v>47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>
      <c r="A11" s="72">
        <f>午餐設計表!B12</f>
        <v>385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828大卡</v>
      </c>
      <c r="V11" s="75"/>
      <c r="W11" s="76"/>
    </row>
    <row r="12" spans="1:23" ht="27.75" customHeight="1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愛爾蘭燉肉</v>
      </c>
      <c r="F12" s="53"/>
      <c r="G12" s="53"/>
      <c r="H12" s="53" t="str">
        <f>午餐設計表!H13</f>
        <v>炒海帶根</v>
      </c>
      <c r="I12" s="53"/>
      <c r="J12" s="53"/>
      <c r="K12" s="53" t="str">
        <f>午餐設計表!K13</f>
        <v>滑嫩蒸蛋</v>
      </c>
      <c r="L12" s="53"/>
      <c r="M12" s="53"/>
      <c r="N12" s="53" t="str">
        <f>午餐設計表!N13</f>
        <v>炒萵苣</v>
      </c>
      <c r="O12" s="53"/>
      <c r="P12" s="53"/>
      <c r="Q12" s="53" t="str">
        <f>午餐設計表!Q13</f>
        <v>榨菜肉絲湯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6.0份</v>
      </c>
    </row>
    <row r="13" spans="1:23" ht="27.75" customHeight="1">
      <c r="A13" s="57" t="s">
        <v>37</v>
      </c>
      <c r="B13" s="60"/>
      <c r="C13" s="60"/>
      <c r="D13" s="61"/>
      <c r="E13" s="60" t="str">
        <f>午餐設計表!E14</f>
        <v>肉丁香里</v>
      </c>
      <c r="F13" s="58"/>
      <c r="G13" s="61">
        <f>午餐設計表!F14</f>
        <v>27</v>
      </c>
      <c r="H13" s="58" t="str">
        <f>午餐設計表!H14</f>
        <v>海帶根</v>
      </c>
      <c r="I13" s="60"/>
      <c r="J13" s="59">
        <f>午餐設計表!I14</f>
        <v>22</v>
      </c>
      <c r="K13" s="58" t="str">
        <f>午餐設計表!K14</f>
        <v>洗選蛋(QR)</v>
      </c>
      <c r="L13" s="60"/>
      <c r="M13" s="61">
        <f>午餐設計表!L14</f>
        <v>21</v>
      </c>
      <c r="N13" s="58" t="str">
        <f>午餐設計表!N14</f>
        <v>大陸妹(萵苣)(去頭)實重</v>
      </c>
      <c r="O13" s="60"/>
      <c r="P13" s="61">
        <f>午餐設計表!O14</f>
        <v>31</v>
      </c>
      <c r="Q13" s="58" t="str">
        <f>午餐設計表!Q14</f>
        <v>榨菜絲(真空)</v>
      </c>
      <c r="R13" s="60"/>
      <c r="S13" s="61">
        <f>午餐設計表!R14</f>
        <v>6</v>
      </c>
      <c r="T13" s="173"/>
      <c r="U13" s="62" t="str">
        <f>午餐設計表!V14</f>
        <v>106.9 g</v>
      </c>
      <c r="V13" s="63" t="s">
        <v>38</v>
      </c>
      <c r="W13" s="64" t="str">
        <f>午餐設計表!X14</f>
        <v>0.0份</v>
      </c>
    </row>
    <row r="14" spans="1:23" ht="27.75" customHeight="1">
      <c r="A14" s="57">
        <f>午餐設計表!B15</f>
        <v>5</v>
      </c>
      <c r="B14" s="60"/>
      <c r="C14" s="60"/>
      <c r="D14" s="61"/>
      <c r="E14" s="60" t="str">
        <f>午餐設計表!E15</f>
        <v>洋芋(去皮)</v>
      </c>
      <c r="F14" s="58"/>
      <c r="G14" s="61">
        <f>午餐設計表!F15</f>
        <v>6</v>
      </c>
      <c r="H14" s="58" t="str">
        <f>午餐設計表!H15</f>
        <v>肉絲香里</v>
      </c>
      <c r="I14" s="60"/>
      <c r="J14" s="59">
        <f>午餐設計表!I15</f>
        <v>3</v>
      </c>
      <c r="K14" s="58" t="str">
        <f>午餐設計表!K15</f>
        <v xml:space="preserve">油蔥酥(大-600g)  </v>
      </c>
      <c r="L14" s="60"/>
      <c r="M14" s="61">
        <f>午餐設計表!L15</f>
        <v>1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肉絲香里</v>
      </c>
      <c r="R14" s="60"/>
      <c r="S14" s="61">
        <f>午餐設計表!R15</f>
        <v>3</v>
      </c>
      <c r="T14" s="173"/>
      <c r="U14" s="65" t="s">
        <v>39</v>
      </c>
      <c r="V14" s="66" t="s">
        <v>40</v>
      </c>
      <c r="W14" s="64" t="str">
        <f>午餐設計表!X15</f>
        <v>3.2份</v>
      </c>
    </row>
    <row r="15" spans="1:23" ht="27.75" customHeight="1">
      <c r="A15" s="57" t="s">
        <v>41</v>
      </c>
      <c r="B15" s="67"/>
      <c r="C15" s="67"/>
      <c r="D15" s="61"/>
      <c r="E15" s="60" t="str">
        <f>午餐設計表!E16</f>
        <v>蕃茄(QR)</v>
      </c>
      <c r="F15" s="67"/>
      <c r="G15" s="61">
        <f>午餐設計表!F16</f>
        <v>4</v>
      </c>
      <c r="H15" s="58" t="str">
        <f>午餐設計表!H16</f>
        <v>紅蘿蔔(去皮)</v>
      </c>
      <c r="I15" s="67"/>
      <c r="J15" s="59">
        <f>午餐設計表!I16</f>
        <v>1</v>
      </c>
      <c r="K15" s="58" t="str">
        <f>午餐設計表!K16</f>
        <v>玻璃紙(包)50入</v>
      </c>
      <c r="L15" s="67"/>
      <c r="M15" s="61">
        <f>午餐設計表!L16</f>
        <v>1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薑絲(0.6K/包)</v>
      </c>
      <c r="R15" s="67"/>
      <c r="S15" s="61">
        <f>午餐設計表!R16</f>
        <v>0.5</v>
      </c>
      <c r="T15" s="173"/>
      <c r="U15" s="62" t="str">
        <f>午餐設計表!V15</f>
        <v>23.6 g</v>
      </c>
      <c r="V15" s="66" t="s">
        <v>42</v>
      </c>
      <c r="W15" s="64" t="str">
        <f>午餐設計表!X16</f>
        <v>1.8份</v>
      </c>
    </row>
    <row r="16" spans="1:23" ht="27.75" customHeight="1">
      <c r="A16" s="175" t="s">
        <v>49</v>
      </c>
      <c r="B16" s="67"/>
      <c r="C16" s="67"/>
      <c r="D16" s="61"/>
      <c r="E16" s="60" t="str">
        <f>午餐設計表!E17</f>
        <v>洋蔥(去皮)</v>
      </c>
      <c r="F16" s="67"/>
      <c r="G16" s="61">
        <f>午餐設計表!F17</f>
        <v>2</v>
      </c>
      <c r="H16" s="58" t="str">
        <f>午餐設計表!H17</f>
        <v>碎蒜(0.6K/包)</v>
      </c>
      <c r="I16" s="67"/>
      <c r="J16" s="59">
        <f>午餐設計表!I17</f>
        <v>0.5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>
      <c r="A17" s="175"/>
      <c r="B17" s="67"/>
      <c r="C17" s="67"/>
      <c r="D17" s="61"/>
      <c r="E17" s="60" t="str">
        <f>午餐設計表!E18</f>
        <v>蒜仁(0.6K/包)</v>
      </c>
      <c r="F17" s="67"/>
      <c r="G17" s="61">
        <f>午餐設計表!F18</f>
        <v>1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34.8 g</v>
      </c>
      <c r="V17" s="68" t="s">
        <v>46</v>
      </c>
      <c r="W17" s="64" t="str">
        <f>午餐設計表!X18</f>
        <v>2.2份</v>
      </c>
    </row>
    <row r="18" spans="1:23" ht="27.75" customHeight="1">
      <c r="A18" s="69" t="s">
        <v>47</v>
      </c>
      <c r="B18" s="67"/>
      <c r="C18" s="67"/>
      <c r="D18" s="61"/>
      <c r="E18" s="60" t="str">
        <f>午餐設計表!E19</f>
        <v>蔥(0.5K/把)</v>
      </c>
      <c r="F18" s="67"/>
      <c r="G18" s="61">
        <f>午餐設計表!F19</f>
        <v>1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>
      <c r="A19" s="77"/>
      <c r="B19" s="67"/>
      <c r="C19" s="67"/>
      <c r="D19" s="61"/>
      <c r="E19" s="60" t="str">
        <f>午餐設計表!E20</f>
        <v xml:space="preserve">蕃茄醬(3K)可果美  </v>
      </c>
      <c r="F19" s="67"/>
      <c r="G19" s="61">
        <f>午餐設計表!F20</f>
        <v>1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817大卡</v>
      </c>
      <c r="V19" s="78"/>
      <c r="W19" s="79"/>
    </row>
    <row r="20" spans="1:23" ht="27.75" customHeight="1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蘑菇洋蔥肉片</v>
      </c>
      <c r="F20" s="53"/>
      <c r="G20" s="53"/>
      <c r="H20" s="53" t="str">
        <f>午餐設計表!H22</f>
        <v>檸檬翅小腿(*1)</v>
      </c>
      <c r="I20" s="53"/>
      <c r="J20" s="53"/>
      <c r="K20" s="53" t="str">
        <f>午餐設計表!K22</f>
        <v>絲瓜針菇</v>
      </c>
      <c r="L20" s="53"/>
      <c r="M20" s="53"/>
      <c r="N20" s="53" t="str">
        <f>午餐設計表!N22</f>
        <v>炒青江菜</v>
      </c>
      <c r="O20" s="53"/>
      <c r="P20" s="53"/>
      <c r="Q20" s="53" t="str">
        <f>午餐設計表!Q22</f>
        <v>綠豆芋圓湯</v>
      </c>
      <c r="R20" s="53"/>
      <c r="S20" s="53"/>
      <c r="T20" s="172" t="str">
        <f>午餐設計表!T22</f>
        <v>光泉鮮奶(385+5備)</v>
      </c>
      <c r="U20" s="54" t="s">
        <v>35</v>
      </c>
      <c r="V20" s="55" t="s">
        <v>36</v>
      </c>
      <c r="W20" s="56" t="str">
        <f>午餐設計表!X22</f>
        <v>4.9份</v>
      </c>
    </row>
    <row r="21" spans="1:23" ht="27.75" customHeight="1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27</v>
      </c>
      <c r="H21" s="60" t="str">
        <f>午餐設計表!H23</f>
        <v xml:space="preserve">檸檬翅小腿(CAS)  </v>
      </c>
      <c r="I21" s="58"/>
      <c r="J21" s="61">
        <f>午餐設計表!I23</f>
        <v>365</v>
      </c>
      <c r="K21" s="60" t="str">
        <f>午餐設計表!K23</f>
        <v>絲瓜(去皮)</v>
      </c>
      <c r="L21" s="60"/>
      <c r="M21" s="61">
        <f>午餐設計表!L23</f>
        <v>28</v>
      </c>
      <c r="N21" s="60" t="str">
        <f>午餐設計表!N23</f>
        <v>青江菜(去頭)實重</v>
      </c>
      <c r="O21" s="60"/>
      <c r="P21" s="61">
        <f>午餐設計表!O23</f>
        <v>31</v>
      </c>
      <c r="Q21" s="60" t="str">
        <f>午餐設計表!Q23</f>
        <v>二砂台糖(1K/包)</v>
      </c>
      <c r="R21" s="60"/>
      <c r="S21" s="61">
        <f>午餐設計表!R23</f>
        <v>8</v>
      </c>
      <c r="T21" s="173"/>
      <c r="U21" s="62" t="str">
        <f>午餐設計表!V23</f>
        <v>112.1 g</v>
      </c>
      <c r="V21" s="63" t="s">
        <v>38</v>
      </c>
      <c r="W21" s="64" t="str">
        <f>午餐設計表!X23</f>
        <v>0.8份</v>
      </c>
    </row>
    <row r="22" spans="1:23" ht="27.75" customHeight="1">
      <c r="A22" s="81">
        <f>午餐設計表!B24</f>
        <v>6</v>
      </c>
      <c r="B22" s="60"/>
      <c r="C22" s="58"/>
      <c r="D22" s="60"/>
      <c r="E22" s="60" t="str">
        <f>午餐設計表!E24</f>
        <v>洋蔥(去皮)</v>
      </c>
      <c r="F22" s="60"/>
      <c r="G22" s="61">
        <f>午餐設計表!F24</f>
        <v>13</v>
      </c>
      <c r="H22" s="60" t="str">
        <f>午餐設計表!H24</f>
        <v xml:space="preserve">檸檬翅小腿(CAS)備品  </v>
      </c>
      <c r="I22" s="60"/>
      <c r="J22" s="61">
        <f>午餐設計表!I24</f>
        <v>20</v>
      </c>
      <c r="K22" s="60" t="str">
        <f>午餐設計表!K24</f>
        <v>肉絲香里</v>
      </c>
      <c r="L22" s="60"/>
      <c r="M22" s="61">
        <f>午餐設計表!L24</f>
        <v>3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 xml:space="preserve">五彩芋圓(0.6k/包)  </v>
      </c>
      <c r="R22" s="60"/>
      <c r="S22" s="61">
        <f>午餐設計表!R24</f>
        <v>8</v>
      </c>
      <c r="T22" s="173"/>
      <c r="U22" s="65" t="s">
        <v>39</v>
      </c>
      <c r="V22" s="66" t="s">
        <v>40</v>
      </c>
      <c r="W22" s="64" t="str">
        <f>午餐設計表!X24</f>
        <v>3.1份</v>
      </c>
    </row>
    <row r="23" spans="1:23" ht="27.75" customHeight="1">
      <c r="A23" s="81" t="s">
        <v>41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1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金針菇(QR)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綠豆</v>
      </c>
      <c r="R23" s="67"/>
      <c r="S23" s="61">
        <f>午餐設計表!R25</f>
        <v>7</v>
      </c>
      <c r="T23" s="173"/>
      <c r="U23" s="62" t="str">
        <f>午餐設計表!V24</f>
        <v>25.3 g</v>
      </c>
      <c r="V23" s="66" t="s">
        <v>42</v>
      </c>
      <c r="W23" s="64" t="str">
        <f>午餐設計表!X25</f>
        <v>1.9份</v>
      </c>
    </row>
    <row r="24" spans="1:23" ht="27.75" customHeight="1">
      <c r="A24" s="178" t="s">
        <v>50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>
      <c r="A25" s="178"/>
      <c r="B25" s="58"/>
      <c r="C25" s="58"/>
      <c r="D25" s="58"/>
      <c r="E25" s="60" t="str">
        <f>午餐設計表!E27</f>
        <v>蘑菇醬台塑(3K)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薑母</v>
      </c>
      <c r="L25" s="67"/>
      <c r="M25" s="61">
        <f>午餐設計表!L27</f>
        <v>0.3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34.5 g</v>
      </c>
      <c r="V25" s="68" t="s">
        <v>46</v>
      </c>
      <c r="W25" s="64" t="str">
        <f>午餐設計表!X27</f>
        <v>1.0份</v>
      </c>
    </row>
    <row r="26" spans="1:23" ht="27.75" customHeight="1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>
      <c r="A27" s="82">
        <f>午餐設計表!B30</f>
        <v>385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869大卡</v>
      </c>
      <c r="V27" s="75"/>
      <c r="W27" s="71"/>
    </row>
    <row r="28" spans="1:23" ht="27.75" customHeight="1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南蠻漬雞丁</v>
      </c>
      <c r="F28" s="53"/>
      <c r="G28" s="53"/>
      <c r="H28" s="53" t="str">
        <f>午餐設計表!H31</f>
        <v>桂竹燒肉</v>
      </c>
      <c r="I28" s="53"/>
      <c r="J28" s="53"/>
      <c r="K28" s="53" t="str">
        <f>午餐設計表!K31</f>
        <v>蜜汁杏鮑菇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菜頭大骨湯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5.8份</v>
      </c>
    </row>
    <row r="29" spans="1:23" ht="27.75" customHeight="1">
      <c r="A29" s="57" t="s">
        <v>37</v>
      </c>
      <c r="B29" s="60"/>
      <c r="C29" s="60"/>
      <c r="D29" s="60"/>
      <c r="E29" s="60" t="str">
        <f>午餐設計表!E32</f>
        <v>骨腿丁(CAS)</v>
      </c>
      <c r="F29" s="60"/>
      <c r="G29" s="61">
        <f>午餐設計表!F32</f>
        <v>30</v>
      </c>
      <c r="H29" s="58" t="str">
        <f>午餐設計表!H32</f>
        <v xml:space="preserve">熟桂竹筍(切)淨重  </v>
      </c>
      <c r="I29" s="58"/>
      <c r="J29" s="59">
        <f>午餐設計表!I32</f>
        <v>24</v>
      </c>
      <c r="K29" s="60" t="str">
        <f>午餐設計表!K32</f>
        <v xml:space="preserve">非基改黑豆干大丁榮洲(Ｋ)  </v>
      </c>
      <c r="L29" s="60"/>
      <c r="M29" s="61">
        <f>午餐設計表!L32</f>
        <v>16</v>
      </c>
      <c r="N29" s="60" t="str">
        <f>午餐設計表!N32</f>
        <v>蚵白菜(去頭)實重</v>
      </c>
      <c r="O29" s="60"/>
      <c r="P29" s="61">
        <f>午餐設計表!O32</f>
        <v>31</v>
      </c>
      <c r="Q29" s="58" t="str">
        <f>午餐設計表!Q32</f>
        <v>菜頭(去皮)</v>
      </c>
      <c r="R29" s="60"/>
      <c r="S29" s="61">
        <f>午餐設計表!R32</f>
        <v>14</v>
      </c>
      <c r="T29" s="173"/>
      <c r="U29" s="62" t="str">
        <f>午餐設計表!V32</f>
        <v>104.5 g</v>
      </c>
      <c r="V29" s="63" t="s">
        <v>38</v>
      </c>
      <c r="W29" s="64" t="str">
        <f>午餐設計表!X32</f>
        <v>0.0份</v>
      </c>
    </row>
    <row r="30" spans="1:23" ht="27.75" customHeight="1">
      <c r="A30" s="57">
        <f>午餐設計表!B33</f>
        <v>7</v>
      </c>
      <c r="B30" s="60"/>
      <c r="C30" s="60"/>
      <c r="D30" s="60"/>
      <c r="E30" s="60" t="str">
        <f>午餐設計表!E33</f>
        <v>洋蔥(去皮)</v>
      </c>
      <c r="F30" s="60"/>
      <c r="G30" s="61">
        <f>午餐設計表!F33</f>
        <v>6</v>
      </c>
      <c r="H30" s="58" t="str">
        <f>午餐設計表!H33</f>
        <v>肉絲香里</v>
      </c>
      <c r="I30" s="58"/>
      <c r="J30" s="59">
        <f>午餐設計表!I33</f>
        <v>6</v>
      </c>
      <c r="K30" s="60" t="str">
        <f>午餐設計表!K33</f>
        <v>杏鮑菇(頭)(QR)</v>
      </c>
      <c r="L30" s="60"/>
      <c r="M30" s="61">
        <f>午餐設計表!L33</f>
        <v>12</v>
      </c>
      <c r="N30" s="60" t="str">
        <f>午餐設計表!N33</f>
        <v>薑絲(0.6K/包)</v>
      </c>
      <c r="O30" s="60"/>
      <c r="P30" s="61">
        <f>午餐設計表!O33</f>
        <v>1</v>
      </c>
      <c r="Q30" s="58" t="str">
        <f>午餐設計表!Q33</f>
        <v>大骨(CAS)</v>
      </c>
      <c r="R30" s="60"/>
      <c r="S30" s="61">
        <f>午餐設計表!R33</f>
        <v>3</v>
      </c>
      <c r="T30" s="173"/>
      <c r="U30" s="65" t="s">
        <v>39</v>
      </c>
      <c r="V30" s="66" t="s">
        <v>40</v>
      </c>
      <c r="W30" s="64" t="str">
        <f>午餐設計表!X33</f>
        <v>3.5份</v>
      </c>
    </row>
    <row r="31" spans="1:23" ht="27.75" customHeight="1">
      <c r="A31" s="57" t="s">
        <v>41</v>
      </c>
      <c r="B31" s="67"/>
      <c r="C31" s="67"/>
      <c r="D31" s="60"/>
      <c r="E31" s="60" t="str">
        <f>午餐設計表!E34</f>
        <v>鴻喜菇(QR)</v>
      </c>
      <c r="F31" s="67"/>
      <c r="G31" s="61">
        <f>午餐設計表!F34</f>
        <v>3</v>
      </c>
      <c r="H31" s="58" t="str">
        <f>午餐設計表!H34</f>
        <v>紅蘿蔔(切絲)</v>
      </c>
      <c r="I31" s="58"/>
      <c r="J31" s="59">
        <f>午餐設計表!I34</f>
        <v>1</v>
      </c>
      <c r="K31" s="60" t="str">
        <f>午餐設計表!K34</f>
        <v>滷包小磨坊(30g)(小包)</v>
      </c>
      <c r="L31" s="67"/>
      <c r="M31" s="61">
        <f>午餐設計表!L34</f>
        <v>4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香菜(150g/把)</v>
      </c>
      <c r="R31" s="67"/>
      <c r="S31" s="61">
        <f>午餐設計表!R34</f>
        <v>1</v>
      </c>
      <c r="T31" s="173"/>
      <c r="U31" s="62" t="str">
        <f>午餐設計表!V33</f>
        <v>23.9 g</v>
      </c>
      <c r="V31" s="66" t="s">
        <v>42</v>
      </c>
      <c r="W31" s="64" t="str">
        <f>午餐設計表!X34</f>
        <v>2.3份</v>
      </c>
    </row>
    <row r="32" spans="1:23" ht="27.75" customHeight="1">
      <c r="A32" s="175" t="s">
        <v>51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白芝麻(熟)</v>
      </c>
      <c r="L32" s="67"/>
      <c r="M32" s="61">
        <f>午餐設計表!L35</f>
        <v>0.3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>
      <c r="A33" s="175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35.4 g</v>
      </c>
      <c r="V33" s="68" t="s">
        <v>46</v>
      </c>
      <c r="W33" s="64" t="str">
        <f>午餐設計表!X36</f>
        <v>2.3份</v>
      </c>
    </row>
    <row r="34" spans="1:23" ht="27.75" customHeight="1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>
      <c r="A35" s="77">
        <f>午餐設計表!B39</f>
        <v>385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812大卡</v>
      </c>
      <c r="V35" s="78"/>
      <c r="W35" s="71"/>
    </row>
    <row r="36" spans="1:23" ht="27.75" customHeight="1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黃金魚排</v>
      </c>
      <c r="F36" s="53"/>
      <c r="G36" s="53"/>
      <c r="H36" s="53" t="str">
        <f>午餐設計表!H40</f>
        <v>麻婆豆腐</v>
      </c>
      <c r="I36" s="53"/>
      <c r="J36" s="53"/>
      <c r="K36" s="53" t="str">
        <f>午餐設計表!K40</f>
        <v>泡菜冬粉</v>
      </c>
      <c r="L36" s="53"/>
      <c r="M36" s="53"/>
      <c r="N36" s="53" t="str">
        <f>午餐設計表!N40</f>
        <v>炒有機油菜</v>
      </c>
      <c r="O36" s="53"/>
      <c r="P36" s="53"/>
      <c r="Q36" s="53" t="str">
        <f>午餐設計表!Q40</f>
        <v>玉米蛋花湯</v>
      </c>
      <c r="R36" s="53"/>
      <c r="S36" s="53"/>
      <c r="T36" s="172" t="str">
        <f>午餐設計表!T40</f>
        <v>水果(精進25元)(385+10)</v>
      </c>
      <c r="U36" s="54" t="s">
        <v>35</v>
      </c>
      <c r="V36" s="55" t="s">
        <v>36</v>
      </c>
      <c r="W36" s="56" t="str">
        <f>午餐設計表!X40</f>
        <v>6.6份</v>
      </c>
    </row>
    <row r="37" spans="1:23" ht="27.75" customHeight="1">
      <c r="A37" s="57" t="s">
        <v>37</v>
      </c>
      <c r="B37" s="58"/>
      <c r="C37" s="58"/>
      <c r="D37" s="58"/>
      <c r="E37" s="60" t="str">
        <f>午餐設計表!E41</f>
        <v xml:space="preserve">虱目魚排(60g)(QR)片  </v>
      </c>
      <c r="F37" s="58"/>
      <c r="G37" s="61">
        <f>午餐設計表!F41</f>
        <v>365</v>
      </c>
      <c r="H37" s="58" t="str">
        <f>午餐設計表!H41</f>
        <v>瘦絞肉粗(1比9)香里</v>
      </c>
      <c r="I37" s="60"/>
      <c r="J37" s="59">
        <f>午餐設計表!I41</f>
        <v>6</v>
      </c>
      <c r="K37" s="60" t="str">
        <f>午餐設計表!K41</f>
        <v>大白菜(剖半)</v>
      </c>
      <c r="L37" s="58"/>
      <c r="M37" s="61">
        <f>午餐設計表!L41</f>
        <v>8</v>
      </c>
      <c r="N37" s="60" t="str">
        <f>午餐設計表!N41</f>
        <v>有機油菜(尚紘-彰)(切實重)</v>
      </c>
      <c r="O37" s="58"/>
      <c r="P37" s="61">
        <f>午餐設計表!O41</f>
        <v>31</v>
      </c>
      <c r="Q37" s="83" t="str">
        <f>午餐設計表!Q41</f>
        <v>玉米粒(QR-K)</v>
      </c>
      <c r="R37" s="60"/>
      <c r="S37" s="61">
        <f>午餐設計表!R41</f>
        <v>7</v>
      </c>
      <c r="T37" s="173"/>
      <c r="U37" s="62" t="str">
        <f>午餐設計表!V41</f>
        <v>113.1 g</v>
      </c>
      <c r="V37" s="63" t="s">
        <v>38</v>
      </c>
      <c r="W37" s="64" t="str">
        <f>午餐設計表!X41</f>
        <v>0.0份</v>
      </c>
    </row>
    <row r="38" spans="1:23" ht="27.75" customHeight="1">
      <c r="A38" s="57">
        <f>午餐設計表!B42</f>
        <v>8</v>
      </c>
      <c r="B38" s="58"/>
      <c r="C38" s="58"/>
      <c r="D38" s="58"/>
      <c r="E38" s="60" t="str">
        <f>午餐設計表!E42</f>
        <v xml:space="preserve">虱目魚排(60g)備品(QR)  </v>
      </c>
      <c r="F38" s="58"/>
      <c r="G38" s="61">
        <f>午餐設計表!F42</f>
        <v>30</v>
      </c>
      <c r="H38" s="58" t="str">
        <f>午餐設計表!H42</f>
        <v xml:space="preserve">豆腐非基改(切大丁)(4.5K)  </v>
      </c>
      <c r="I38" s="60"/>
      <c r="J38" s="59">
        <f>午餐設計表!I42</f>
        <v>6</v>
      </c>
      <c r="K38" s="60" t="str">
        <f>午餐設計表!K42</f>
        <v>冬粉(2.5K)中農</v>
      </c>
      <c r="L38" s="58"/>
      <c r="M38" s="84">
        <f>午餐設計表!L42</f>
        <v>2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洗選蛋(QR)</v>
      </c>
      <c r="R38" s="86"/>
      <c r="S38" s="61">
        <f>午餐設計表!R42</f>
        <v>5</v>
      </c>
      <c r="T38" s="173"/>
      <c r="U38" s="65" t="s">
        <v>39</v>
      </c>
      <c r="V38" s="66" t="s">
        <v>40</v>
      </c>
      <c r="W38" s="64" t="str">
        <f>午餐設計表!X42</f>
        <v>3.2份</v>
      </c>
    </row>
    <row r="39" spans="1:23" ht="27.75" customHeight="1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 t="str">
        <f>午餐設計表!H43</f>
        <v>辣豆瓣醬大(3K)</v>
      </c>
      <c r="I39" s="67"/>
      <c r="J39" s="59">
        <f>午餐設計表!I43</f>
        <v>1</v>
      </c>
      <c r="K39" s="60" t="str">
        <f>午餐設計表!K43</f>
        <v>韓式泡菜(3K)</v>
      </c>
      <c r="L39" s="58"/>
      <c r="M39" s="84">
        <f>午餐設計表!L43</f>
        <v>2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 t="str">
        <f>午餐設計表!V42</f>
        <v>22.0 g</v>
      </c>
      <c r="V39" s="66" t="s">
        <v>42</v>
      </c>
      <c r="W39" s="64" t="str">
        <f>午餐設計表!X43</f>
        <v>1.0份</v>
      </c>
    </row>
    <row r="40" spans="1:23" ht="27.75" customHeight="1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蔥(0.5K/把)</v>
      </c>
      <c r="I40" s="67"/>
      <c r="J40" s="59">
        <f>午餐設計表!I44</f>
        <v>0.5</v>
      </c>
      <c r="K40" s="60" t="str">
        <f>午餐設計表!K44</f>
        <v>木耳(整朵)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1.0份</v>
      </c>
    </row>
    <row r="41" spans="1:23" ht="27.75" customHeight="1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紅蘿蔔(去皮)</v>
      </c>
      <c r="L41" s="67"/>
      <c r="M41" s="84">
        <f>午餐設計表!L45</f>
        <v>1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34.8 g</v>
      </c>
      <c r="V41" s="68" t="s">
        <v>46</v>
      </c>
      <c r="W41" s="64" t="str">
        <f>午餐設計表!X45</f>
        <v>2.1份</v>
      </c>
    </row>
    <row r="42" spans="1:23" ht="27.75" customHeight="1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>
      <c r="A43" s="88">
        <f>午餐設計表!B48</f>
        <v>385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839大卡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2023-08-23T03:05:32Z</cp:lastPrinted>
  <dcterms:created xsi:type="dcterms:W3CDTF">2003-03-13T12:56:25Z</dcterms:created>
  <dcterms:modified xsi:type="dcterms:W3CDTF">2023-08-23T03:05:33Z</dcterms:modified>
</cp:coreProperties>
</file>