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1下學期菜單(111年02月--111年06月)\05週(111.03.13-111.03.17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<sst xmlns="http://schemas.openxmlformats.org/spreadsheetml/2006/main" count="505" uniqueCount="231">
  <si>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</si>
  <si>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</si>
  <si>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</si>
  <si>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</si>
  <si>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</si>
  <si>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</si>
  <si>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</si>
  <si>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</si>
  <si>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</si>
  <si>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</si>
  <si>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</si>
  <si>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</si>
  <si>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</si>
  <si>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</si>
  <si>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</si>
  <si>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</si>
  <si>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</si>
  <si>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</si>
  <si>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</si>
  <si>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</si>
  <si>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</si>
  <si>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</si>
  <si>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</si>
  <si>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</si>
  <si>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</si>
  <si>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</si>
  <si>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</si>
  <si>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</si>
  <si>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</si>
  <si>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</si>
  <si>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</si>
  <si>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</si>
  <si>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</si>
  <si>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</si>
  <si>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</si>
  <si>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</si>
  <si>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</si>
  <si>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</si>
  <si>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</si>
  <si>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</si>
  <si>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</si>
  <si>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</si>
  <si>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</si>
  <si>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</si>
  <si>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</si>
  <si>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</si>
  <si>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</si>
  <si>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</si>
  <si>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</si>
  <si>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</si>
  <si>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</si>
  <si>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</si>
  <si>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</si>
  <si>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</si>
  <si>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</si>
  <si>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</si>
  <si>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</si>
  <si>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111學年度第2學期第5週午餐菜單</t>
  </si>
  <si>
    <t>9車</t>
  </si>
  <si>
    <t>材料用量</t>
    <phoneticPr fontId="2" type="noConversion"/>
  </si>
  <si>
    <t>白米飯(385+16素)主食雜糧先送</t>
  </si>
  <si>
    <t>餐數</t>
    <phoneticPr fontId="2" type="noConversion"/>
  </si>
  <si>
    <t>瓜仔肉燥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</si>
  <si>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</si>
  <si>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</si>
  <si>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</si>
  <si>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絞肉香里(粗)</t>
  </si>
  <si>
    <t>公斤</t>
  </si>
  <si>
    <t>包</t>
  </si>
  <si>
    <t>蒜仁(0.6K/包)</t>
  </si>
  <si>
    <t>蔥(0.5K/把)</t>
  </si>
  <si>
    <t>把</t>
  </si>
  <si>
    <t>三杯百頁</t>
  </si>
  <si>
    <t>熱量：</t>
    <phoneticPr fontId="2" type="noConversion"/>
  </si>
  <si>
    <t>蛋白質：</t>
    <phoneticPr fontId="2" type="noConversion"/>
  </si>
  <si>
    <t>杏鮑菇(A)(QR)</t>
  </si>
  <si>
    <t>紅蘿蔔(去皮)</t>
  </si>
  <si>
    <t>九層塔</t>
  </si>
  <si>
    <t>薑母</t>
  </si>
  <si>
    <t>桂竹筍炒肉絲</t>
  </si>
  <si>
    <t>脂肪：</t>
    <phoneticPr fontId="2" type="noConversion"/>
  </si>
  <si>
    <t>肉絲香里</t>
  </si>
  <si>
    <t>木耳(整朵)</t>
  </si>
  <si>
    <t>餐數</t>
    <phoneticPr fontId="2" type="noConversion"/>
  </si>
  <si>
    <t>炒高麗菜</t>
  </si>
  <si>
    <t>醣類：</t>
    <phoneticPr fontId="2" type="noConversion"/>
  </si>
  <si>
    <t>高麗菜(去心)實重</t>
  </si>
  <si>
    <t>碎蒜(0.6K/包)</t>
  </si>
  <si>
    <t>星期一</t>
    <phoneticPr fontId="2" type="noConversion"/>
  </si>
  <si>
    <t>餐數</t>
    <phoneticPr fontId="2" type="noConversion"/>
  </si>
  <si>
    <t>菜頭龍骨湯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</si>
  <si>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</si>
  <si>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</si>
  <si>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</si>
  <si>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菜頭(去皮)</t>
  </si>
  <si>
    <t>龍骨丁(CAS)</t>
  </si>
  <si>
    <t>香菜(150g/把)</t>
  </si>
  <si>
    <t>小米飯</t>
  </si>
  <si>
    <t>清蒸石斑魚</t>
  </si>
  <si>
    <t>石斑魚丁(QR農委會)</t>
  </si>
  <si>
    <t>玻璃紙</t>
  </si>
  <si>
    <t>張</t>
  </si>
  <si>
    <t>剝皮辣椒(450g)</t>
  </si>
  <si>
    <t>罐</t>
  </si>
  <si>
    <t>豆腐榮洲(約4.5K)非基因</t>
  </si>
  <si>
    <t>板</t>
  </si>
  <si>
    <t>袖珍菇(QR)</t>
  </si>
  <si>
    <t>鴻喜菇 (QR) 1.5公斤,蔥(1K/把) 1把,薑絲(0.6K/包) 1包,魚露(360ml/罐) 1罐</t>
    <phoneticPr fontId="2" type="noConversion"/>
  </si>
  <si>
    <t>洋蔥炒肉絲</t>
  </si>
  <si>
    <t>洋蔥</t>
  </si>
  <si>
    <t>彩色椒(混合)</t>
  </si>
  <si>
    <t>黃瓜什錦</t>
  </si>
  <si>
    <t>大黃瓜(去皮籽實重)</t>
  </si>
  <si>
    <t>冬蝦</t>
  </si>
  <si>
    <t>炒青江菜</t>
  </si>
  <si>
    <t>青江菜(去頭)實重</t>
  </si>
  <si>
    <t>五福芋圓湯</t>
  </si>
  <si>
    <t>二砂台糖(1K/包)</t>
  </si>
  <si>
    <t>星期二</t>
    <phoneticPr fontId="2" type="noConversion"/>
  </si>
  <si>
    <t>燕麥飯(327+16素)</t>
  </si>
  <si>
    <t>星期三</t>
    <phoneticPr fontId="2" type="noConversion"/>
  </si>
  <si>
    <t>御膳大排</t>
  </si>
  <si>
    <t>蛋白質：</t>
    <phoneticPr fontId="2" type="noConversion"/>
  </si>
  <si>
    <t>強匠御膳大排(75g)-片</t>
  </si>
  <si>
    <t>片</t>
  </si>
  <si>
    <t>強匠御膳大排(75g)備品-片</t>
  </si>
  <si>
    <t>田園咖哩</t>
  </si>
  <si>
    <t>蛋白質：</t>
    <phoneticPr fontId="2" type="noConversion"/>
  </si>
  <si>
    <t>蕃薯(去皮)</t>
  </si>
  <si>
    <t>瘦絞肉粗(1比9)香里</t>
  </si>
  <si>
    <t>咖哩粉小磨坊(600g)</t>
  </si>
  <si>
    <t>盒</t>
  </si>
  <si>
    <t>客家小炒</t>
  </si>
  <si>
    <t>西芹菜(去頭葉)</t>
  </si>
  <si>
    <t>炒油菜</t>
  </si>
  <si>
    <t>油菜(去頭)實重</t>
  </si>
  <si>
    <t>味噌海芽湯</t>
  </si>
  <si>
    <t>脂肪：</t>
    <phoneticPr fontId="2" type="noConversion"/>
  </si>
  <si>
    <t>大骨(CAS)</t>
  </si>
  <si>
    <t>海帶芽(乾)(廠牌/日期)</t>
  </si>
  <si>
    <t>紫米飯</t>
  </si>
  <si>
    <t>星期四</t>
    <phoneticPr fontId="2" type="noConversion"/>
  </si>
  <si>
    <t>泰式酸辣魚丁(獎勵金)</t>
  </si>
  <si>
    <t>鯰魚丁(QR)(Ｋ)</t>
  </si>
  <si>
    <t>泰式酸辣醬(900g)</t>
  </si>
  <si>
    <t>薑絲(0.6K/包)</t>
  </si>
  <si>
    <t>蔥燒肉末豆腐</t>
  </si>
  <si>
    <t>白玉什錦</t>
  </si>
  <si>
    <t>炒蚵白菜</t>
  </si>
  <si>
    <t>蚵白菜(去頭)實重</t>
  </si>
  <si>
    <t>冬瓜大骨湯</t>
  </si>
  <si>
    <t>冬瓜(去皮籽實重)</t>
  </si>
  <si>
    <t>脂肪：</t>
    <phoneticPr fontId="2" type="noConversion"/>
  </si>
  <si>
    <t>五穀米飯</t>
  </si>
  <si>
    <t>芋頭燒雞</t>
  </si>
  <si>
    <t>骨腿丁(CAS)</t>
  </si>
  <si>
    <t>白菜燴肉羹</t>
  </si>
  <si>
    <t>熱量：</t>
    <phoneticPr fontId="2" type="noConversion"/>
  </si>
  <si>
    <t>大白菜(剖半)</t>
  </si>
  <si>
    <t>金針菇(QR)</t>
  </si>
  <si>
    <t>蔥花碎脯蛋</t>
  </si>
  <si>
    <t>洗選蛋(QR)</t>
  </si>
  <si>
    <t>炒有機青松菜</t>
  </si>
  <si>
    <t>有機青松菜(彰)</t>
  </si>
  <si>
    <t>牛蒡雞湯</t>
  </si>
  <si>
    <t>牛蒡</t>
  </si>
  <si>
    <t>美白菇(QR)</t>
  </si>
  <si>
    <t>薑片(0.3K)</t>
  </si>
  <si>
    <t>星期五</t>
    <phoneticPr fontId="2" type="noConversion"/>
  </si>
  <si>
    <t>791大卡</t>
    <phoneticPr fontId="2" type="noConversion"/>
  </si>
  <si>
    <t>103.6 g</t>
    <phoneticPr fontId="2" type="noConversion"/>
  </si>
  <si>
    <t>22.3 g</t>
    <phoneticPr fontId="2" type="noConversion"/>
  </si>
  <si>
    <t>6.1份</t>
  </si>
  <si>
    <t>0.0份</t>
  </si>
  <si>
    <t>3.7份</t>
  </si>
  <si>
    <t>2.4份</t>
  </si>
  <si>
    <t>2.3份</t>
  </si>
  <si>
    <t>849大卡</t>
    <phoneticPr fontId="2" type="noConversion"/>
  </si>
  <si>
    <t>5.9份</t>
  </si>
  <si>
    <t>1.4份</t>
  </si>
  <si>
    <t>6.3份</t>
  </si>
  <si>
    <t>2.8份</t>
  </si>
  <si>
    <t>842大卡</t>
    <phoneticPr fontId="2" type="noConversion"/>
  </si>
  <si>
    <t>32.1 g</t>
    <phoneticPr fontId="2" type="noConversion"/>
  </si>
  <si>
    <t>6.9份</t>
  </si>
  <si>
    <t>1.9份</t>
  </si>
  <si>
    <t>1.2份</t>
  </si>
  <si>
    <t>2.6份</t>
  </si>
  <si>
    <t>862大卡</t>
    <phoneticPr fontId="2" type="noConversion"/>
  </si>
  <si>
    <t>4.4份</t>
  </si>
  <si>
    <t>1.0份</t>
  </si>
  <si>
    <t>3.8份</t>
  </si>
  <si>
    <t>2.1份</t>
  </si>
  <si>
    <t xml:space="preserve">熟桂竹筍(切)淨重 </t>
  </si>
  <si>
    <t xml:space="preserve">碎瓜(玖順) </t>
  </si>
  <si>
    <t xml:space="preserve">百頁丁(中丁)榮洲 </t>
  </si>
  <si>
    <t xml:space="preserve">非基改小小豆干丁榮洲 </t>
  </si>
  <si>
    <t xml:space="preserve">油蔥酥(大-600g) </t>
  </si>
  <si>
    <t xml:space="preserve">黑輪條(小)(如記) </t>
  </si>
  <si>
    <t xml:space="preserve">五彩芋圓(0.6k/包) </t>
  </si>
  <si>
    <t xml:space="preserve">大粉圓 </t>
  </si>
  <si>
    <t xml:space="preserve">味噌(Ｋ) </t>
  </si>
  <si>
    <t xml:space="preserve">非基改豆干片(榮洲) </t>
  </si>
  <si>
    <t xml:space="preserve">魷魚絲(乾) </t>
  </si>
  <si>
    <t xml:space="preserve">豆腐非基改(切大丁)(4.5K) </t>
  </si>
  <si>
    <t xml:space="preserve">赤肉羹(慶豐) </t>
  </si>
  <si>
    <t xml:space="preserve">碎脯(細) </t>
  </si>
  <si>
    <t xml:space="preserve">非基改豆皮(Ｋ)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</si>
  <si>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</si>
  <si>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</si>
  <si>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</si>
  <si>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</si>
  <si>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</si>
  <si>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t>118.0 g</t>
    <phoneticPr fontId="2" type="noConversion"/>
  </si>
  <si>
    <t>23.9 g</t>
    <phoneticPr fontId="2" type="noConversion"/>
  </si>
  <si>
    <t>36.2 g</t>
    <phoneticPr fontId="2" type="noConversion"/>
  </si>
  <si>
    <t>116.0 g</t>
    <phoneticPr fontId="2" type="noConversion"/>
  </si>
  <si>
    <t>23.1 g</t>
    <phoneticPr fontId="2" type="noConversion"/>
  </si>
  <si>
    <t>110.7 g</t>
    <phoneticPr fontId="2" type="noConversion"/>
  </si>
  <si>
    <t>24.4 g</t>
    <phoneticPr fontId="2" type="noConversion"/>
  </si>
  <si>
    <t>32.1 g</t>
    <phoneticPr fontId="2" type="noConversion"/>
  </si>
  <si>
    <t>815大卡</t>
    <phoneticPr fontId="2" type="noConversion"/>
  </si>
  <si>
    <t>23.3 g</t>
    <phoneticPr fontId="2" type="noConversion"/>
  </si>
  <si>
    <t>36.8 g</t>
    <phoneticPr fontId="2" type="noConversion"/>
  </si>
  <si>
    <t>33.1 g</t>
    <phoneticPr fontId="2" type="noConversion"/>
  </si>
  <si>
    <t>茂谷(主菜換401+10)</t>
  </si>
  <si>
    <t>愛心牛奶球(401+10)(15元精進)</t>
  </si>
  <si>
    <t>光泉優酪乳(20元精進)(401+10備)</t>
    <phoneticPr fontId="2" type="noConversion"/>
  </si>
  <si>
    <t>新鮮辣椒</t>
  </si>
  <si>
    <t>洋芋(去皮-泡水)</t>
  </si>
  <si>
    <t>芋頭(切大丁)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</si>
</sst>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82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37" zoomScale="99" zoomScaleNormal="99" workbookViewId="0">
      <selection activeCell="E42" sqref="E42:G42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30" t="s">
        <v>57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2:24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1" t="s">
        <v>7</v>
      </c>
      <c r="F3" s="132"/>
      <c r="G3" s="133"/>
      <c r="H3" s="131" t="s">
        <v>8</v>
      </c>
      <c r="I3" s="132"/>
      <c r="J3" s="133"/>
      <c r="K3" s="131" t="s">
        <v>8</v>
      </c>
      <c r="L3" s="132"/>
      <c r="M3" s="133"/>
      <c r="N3" s="131" t="s">
        <v>8</v>
      </c>
      <c r="O3" s="132"/>
      <c r="P3" s="133"/>
      <c r="Q3" s="131" t="s">
        <v>9</v>
      </c>
      <c r="R3" s="132"/>
      <c r="S3" s="133"/>
      <c r="T3" s="4" t="s">
        <v>10</v>
      </c>
      <c r="U3" s="159" t="s">
        <v>11</v>
      </c>
      <c r="V3" s="160"/>
    </row>
    <row r="4" spans="2:24" s="5" customFormat="1" ht="19.5" customHeight="1" x14ac:dyDescent="0.4">
      <c r="B4" s="6">
        <v>3</v>
      </c>
      <c r="C4" s="139"/>
      <c r="D4" s="143" t="s">
        <v>60</v>
      </c>
      <c r="E4" s="127" t="s">
        <v>62</v>
      </c>
      <c r="F4" s="128"/>
      <c r="G4" s="129"/>
      <c r="H4" s="127" t="s">
        <v>72</v>
      </c>
      <c r="I4" s="128"/>
      <c r="J4" s="129"/>
      <c r="K4" s="127" t="s">
        <v>79</v>
      </c>
      <c r="L4" s="128"/>
      <c r="M4" s="129"/>
      <c r="N4" s="127" t="s">
        <v>84</v>
      </c>
      <c r="O4" s="128"/>
      <c r="P4" s="129"/>
      <c r="Q4" s="127" t="s">
        <v>90</v>
      </c>
      <c r="R4" s="128"/>
      <c r="S4" s="129"/>
      <c r="T4" s="124"/>
      <c r="U4" s="19" t="s">
        <v>63</v>
      </c>
      <c r="V4" s="120" t="s">
        <v>169</v>
      </c>
      <c r="W4" s="5" t="s">
        <v>36</v>
      </c>
      <c r="X4" s="5" t="s">
        <v>172</v>
      </c>
    </row>
    <row r="5" spans="2:24" s="5" customFormat="1" ht="19.5" customHeight="1" x14ac:dyDescent="0.4">
      <c r="B5" s="6" t="s">
        <v>5</v>
      </c>
      <c r="C5" s="140"/>
      <c r="D5" s="143"/>
      <c r="E5" s="107" t="s">
        <v>66</v>
      </c>
      <c r="F5" s="108">
        <v>30</v>
      </c>
      <c r="G5" s="109" t="s">
        <v>67</v>
      </c>
      <c r="H5" s="110" t="s">
        <v>75</v>
      </c>
      <c r="I5" s="108">
        <v>15</v>
      </c>
      <c r="J5" s="111" t="s">
        <v>67</v>
      </c>
      <c r="K5" s="110" t="s">
        <v>193</v>
      </c>
      <c r="L5" s="108">
        <v>28</v>
      </c>
      <c r="M5" s="111" t="s">
        <v>67</v>
      </c>
      <c r="N5" s="110" t="s">
        <v>86</v>
      </c>
      <c r="O5" s="108">
        <v>36</v>
      </c>
      <c r="P5" s="111" t="s">
        <v>67</v>
      </c>
      <c r="Q5" s="110" t="s">
        <v>94</v>
      </c>
      <c r="R5" s="108">
        <v>15</v>
      </c>
      <c r="S5" s="111" t="s">
        <v>67</v>
      </c>
      <c r="T5" s="125"/>
      <c r="U5" s="20" t="s">
        <v>91</v>
      </c>
      <c r="V5" s="120" t="s">
        <v>170</v>
      </c>
      <c r="W5" s="5" t="s">
        <v>38</v>
      </c>
      <c r="X5" s="5" t="s">
        <v>173</v>
      </c>
    </row>
    <row r="6" spans="2:24" s="5" customFormat="1" ht="19.5" customHeight="1" x14ac:dyDescent="0.4">
      <c r="B6" s="6">
        <v>13</v>
      </c>
      <c r="C6" s="140"/>
      <c r="D6" s="143"/>
      <c r="E6" s="112" t="s">
        <v>194</v>
      </c>
      <c r="F6" s="113">
        <v>5</v>
      </c>
      <c r="G6" s="114" t="s">
        <v>67</v>
      </c>
      <c r="H6" s="112" t="s">
        <v>195</v>
      </c>
      <c r="I6" s="113">
        <v>15</v>
      </c>
      <c r="J6" s="114" t="s">
        <v>67</v>
      </c>
      <c r="K6" s="112" t="s">
        <v>81</v>
      </c>
      <c r="L6" s="113">
        <v>6</v>
      </c>
      <c r="M6" s="114" t="s">
        <v>67</v>
      </c>
      <c r="N6" s="112" t="s">
        <v>87</v>
      </c>
      <c r="O6" s="113">
        <v>1</v>
      </c>
      <c r="P6" s="114" t="s">
        <v>68</v>
      </c>
      <c r="Q6" s="112" t="s">
        <v>95</v>
      </c>
      <c r="R6" s="113">
        <v>3</v>
      </c>
      <c r="S6" s="114" t="s">
        <v>67</v>
      </c>
      <c r="T6" s="125"/>
      <c r="U6" s="20" t="s">
        <v>92</v>
      </c>
      <c r="V6" s="120" t="s">
        <v>171</v>
      </c>
      <c r="W6" s="5" t="s">
        <v>40</v>
      </c>
      <c r="X6" s="5" t="s">
        <v>174</v>
      </c>
    </row>
    <row r="7" spans="2:24" s="5" customFormat="1" ht="19.5" customHeight="1" x14ac:dyDescent="0.4">
      <c r="B7" s="6" t="s">
        <v>4</v>
      </c>
      <c r="C7" s="140"/>
      <c r="D7" s="143"/>
      <c r="E7" s="112" t="s">
        <v>196</v>
      </c>
      <c r="F7" s="113">
        <v>5</v>
      </c>
      <c r="G7" s="114" t="s">
        <v>67</v>
      </c>
      <c r="H7" s="115" t="s">
        <v>76</v>
      </c>
      <c r="I7" s="113">
        <v>2</v>
      </c>
      <c r="J7" s="116" t="s">
        <v>67</v>
      </c>
      <c r="K7" s="115" t="s">
        <v>82</v>
      </c>
      <c r="L7" s="113">
        <v>1</v>
      </c>
      <c r="M7" s="116" t="s">
        <v>67</v>
      </c>
      <c r="N7" s="115" t="s">
        <v>76</v>
      </c>
      <c r="O7" s="113">
        <v>1</v>
      </c>
      <c r="P7" s="116" t="s">
        <v>67</v>
      </c>
      <c r="Q7" s="115" t="s">
        <v>96</v>
      </c>
      <c r="R7" s="113">
        <v>1</v>
      </c>
      <c r="S7" s="116" t="s">
        <v>71</v>
      </c>
      <c r="T7" s="125"/>
      <c r="U7" s="20" t="s">
        <v>93</v>
      </c>
      <c r="V7" s="120" t="s">
        <v>224</v>
      </c>
      <c r="W7" s="5" t="s">
        <v>42</v>
      </c>
      <c r="X7" s="5" t="s">
        <v>175</v>
      </c>
    </row>
    <row r="8" spans="2:24" s="5" customFormat="1" ht="19.5" customHeight="1" x14ac:dyDescent="0.4">
      <c r="B8" s="134" t="s">
        <v>88</v>
      </c>
      <c r="C8" s="140"/>
      <c r="D8" s="143"/>
      <c r="E8" s="112" t="s">
        <v>197</v>
      </c>
      <c r="F8" s="113">
        <v>1</v>
      </c>
      <c r="G8" s="114" t="s">
        <v>68</v>
      </c>
      <c r="H8" s="112" t="s">
        <v>77</v>
      </c>
      <c r="I8" s="113">
        <v>0.3</v>
      </c>
      <c r="J8" s="114" t="s">
        <v>67</v>
      </c>
      <c r="K8" s="112" t="s">
        <v>76</v>
      </c>
      <c r="L8" s="113">
        <v>1</v>
      </c>
      <c r="M8" s="114" t="s">
        <v>67</v>
      </c>
      <c r="N8" s="112"/>
      <c r="O8" s="113"/>
      <c r="P8" s="114"/>
      <c r="Q8" s="112"/>
      <c r="R8" s="113"/>
      <c r="S8" s="114"/>
      <c r="T8" s="125"/>
      <c r="U8" s="20"/>
      <c r="V8" s="120"/>
      <c r="W8" s="5" t="s">
        <v>45</v>
      </c>
      <c r="X8" s="5" t="s">
        <v>173</v>
      </c>
    </row>
    <row r="9" spans="2:24" s="5" customFormat="1" ht="19.5" customHeight="1" x14ac:dyDescent="0.4">
      <c r="B9" s="134"/>
      <c r="C9" s="141"/>
      <c r="D9" s="143"/>
      <c r="E9" s="112" t="s">
        <v>69</v>
      </c>
      <c r="F9" s="113">
        <v>0.5</v>
      </c>
      <c r="G9" s="114" t="s">
        <v>68</v>
      </c>
      <c r="H9" s="112" t="s">
        <v>78</v>
      </c>
      <c r="I9" s="113">
        <v>0.3</v>
      </c>
      <c r="J9" s="114" t="s">
        <v>67</v>
      </c>
      <c r="K9" s="112" t="s">
        <v>228</v>
      </c>
      <c r="L9" s="113">
        <v>0.3</v>
      </c>
      <c r="M9" s="114" t="s">
        <v>67</v>
      </c>
      <c r="N9" s="112"/>
      <c r="O9" s="113"/>
      <c r="P9" s="114"/>
      <c r="Q9" s="112"/>
      <c r="R9" s="113"/>
      <c r="S9" s="114"/>
      <c r="T9" s="125"/>
      <c r="U9" s="20"/>
      <c r="V9" s="120"/>
      <c r="W9" s="5" t="s">
        <v>46</v>
      </c>
      <c r="X9" s="5" t="s">
        <v>176</v>
      </c>
    </row>
    <row r="10" spans="2:24" s="5" customFormat="1" ht="22.2" x14ac:dyDescent="0.4">
      <c r="B10" s="135"/>
      <c r="C10" s="8"/>
      <c r="D10" s="143"/>
      <c r="E10" s="112" t="s">
        <v>70</v>
      </c>
      <c r="F10" s="113">
        <v>0.5</v>
      </c>
      <c r="G10" s="114" t="s">
        <v>71</v>
      </c>
      <c r="H10" s="112"/>
      <c r="I10" s="113"/>
      <c r="J10" s="114"/>
      <c r="K10" s="112" t="s">
        <v>78</v>
      </c>
      <c r="L10" s="113">
        <v>0.3</v>
      </c>
      <c r="M10" s="114" t="s">
        <v>67</v>
      </c>
      <c r="N10" s="112"/>
      <c r="O10" s="113"/>
      <c r="P10" s="114"/>
      <c r="Q10" s="112"/>
      <c r="R10" s="113"/>
      <c r="S10" s="114"/>
      <c r="T10" s="125"/>
      <c r="U10" s="20"/>
      <c r="V10" s="120"/>
    </row>
    <row r="11" spans="2:24" s="5" customFormat="1" ht="22.2" x14ac:dyDescent="0.4">
      <c r="B11" s="7" t="s">
        <v>89</v>
      </c>
      <c r="C11" s="14"/>
      <c r="D11" s="14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26"/>
      <c r="U11" s="20"/>
      <c r="V11" s="120"/>
    </row>
    <row r="12" spans="2:24" s="5" customFormat="1" ht="22.2" x14ac:dyDescent="0.4">
      <c r="B12" s="15">
        <v>401</v>
      </c>
      <c r="C12" s="9"/>
      <c r="D12" s="145"/>
      <c r="E12" s="136" t="s">
        <v>208</v>
      </c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8"/>
      <c r="U12" s="21"/>
      <c r="V12" s="121"/>
    </row>
    <row r="13" spans="2:24" s="5" customFormat="1" ht="22.2" customHeight="1" x14ac:dyDescent="0.4">
      <c r="B13" s="6">
        <v>3</v>
      </c>
      <c r="C13" s="139"/>
      <c r="D13" s="142" t="s">
        <v>97</v>
      </c>
      <c r="E13" s="127" t="s">
        <v>98</v>
      </c>
      <c r="F13" s="128"/>
      <c r="G13" s="129"/>
      <c r="H13" s="127" t="s">
        <v>108</v>
      </c>
      <c r="I13" s="128"/>
      <c r="J13" s="129"/>
      <c r="K13" s="127" t="s">
        <v>111</v>
      </c>
      <c r="L13" s="128"/>
      <c r="M13" s="129"/>
      <c r="N13" s="127" t="s">
        <v>114</v>
      </c>
      <c r="O13" s="128"/>
      <c r="P13" s="129"/>
      <c r="Q13" s="127" t="s">
        <v>116</v>
      </c>
      <c r="R13" s="128"/>
      <c r="S13" s="129"/>
      <c r="T13" s="124" t="s">
        <v>225</v>
      </c>
      <c r="U13" s="19" t="s">
        <v>73</v>
      </c>
      <c r="V13" s="122" t="s">
        <v>177</v>
      </c>
      <c r="W13" s="5" t="s">
        <v>36</v>
      </c>
      <c r="X13" s="5" t="s">
        <v>178</v>
      </c>
    </row>
    <row r="14" spans="2:24" s="5" customFormat="1" ht="22.2" x14ac:dyDescent="0.4">
      <c r="B14" s="6" t="s">
        <v>3</v>
      </c>
      <c r="C14" s="140"/>
      <c r="D14" s="143"/>
      <c r="E14" s="110" t="s">
        <v>99</v>
      </c>
      <c r="F14" s="108">
        <v>31</v>
      </c>
      <c r="G14" s="111" t="s">
        <v>67</v>
      </c>
      <c r="H14" s="110" t="s">
        <v>109</v>
      </c>
      <c r="I14" s="108">
        <v>18</v>
      </c>
      <c r="J14" s="111" t="s">
        <v>67</v>
      </c>
      <c r="K14" s="110" t="s">
        <v>112</v>
      </c>
      <c r="L14" s="108">
        <v>27</v>
      </c>
      <c r="M14" s="111" t="s">
        <v>67</v>
      </c>
      <c r="N14" s="110" t="s">
        <v>115</v>
      </c>
      <c r="O14" s="108">
        <v>36</v>
      </c>
      <c r="P14" s="111" t="s">
        <v>67</v>
      </c>
      <c r="Q14" s="110" t="s">
        <v>117</v>
      </c>
      <c r="R14" s="108">
        <v>10</v>
      </c>
      <c r="S14" s="111" t="s">
        <v>68</v>
      </c>
      <c r="T14" s="125"/>
      <c r="U14" s="20" t="s">
        <v>85</v>
      </c>
      <c r="V14" s="120" t="s">
        <v>213</v>
      </c>
      <c r="W14" s="5" t="s">
        <v>38</v>
      </c>
      <c r="X14" s="5" t="s">
        <v>173</v>
      </c>
    </row>
    <row r="15" spans="2:24" s="5" customFormat="1" ht="22.2" x14ac:dyDescent="0.4">
      <c r="B15" s="6">
        <v>14</v>
      </c>
      <c r="C15" s="140"/>
      <c r="D15" s="143"/>
      <c r="E15" s="112" t="s">
        <v>100</v>
      </c>
      <c r="F15" s="113">
        <v>20</v>
      </c>
      <c r="G15" s="114" t="s">
        <v>101</v>
      </c>
      <c r="H15" s="112" t="s">
        <v>81</v>
      </c>
      <c r="I15" s="113">
        <v>12</v>
      </c>
      <c r="J15" s="114" t="s">
        <v>67</v>
      </c>
      <c r="K15" s="112" t="s">
        <v>198</v>
      </c>
      <c r="L15" s="113">
        <v>6</v>
      </c>
      <c r="M15" s="114" t="s">
        <v>67</v>
      </c>
      <c r="N15" s="112" t="s">
        <v>87</v>
      </c>
      <c r="O15" s="113">
        <v>1</v>
      </c>
      <c r="P15" s="114" t="s">
        <v>68</v>
      </c>
      <c r="Q15" s="112" t="s">
        <v>199</v>
      </c>
      <c r="R15" s="113">
        <v>10</v>
      </c>
      <c r="S15" s="114" t="s">
        <v>68</v>
      </c>
      <c r="T15" s="125"/>
      <c r="U15" s="20" t="s">
        <v>65</v>
      </c>
      <c r="V15" s="120" t="s">
        <v>222</v>
      </c>
      <c r="W15" s="5" t="s">
        <v>40</v>
      </c>
      <c r="X15" s="5" t="s">
        <v>174</v>
      </c>
    </row>
    <row r="16" spans="2:24" s="5" customFormat="1" ht="22.2" x14ac:dyDescent="0.4">
      <c r="B16" s="6" t="s">
        <v>4</v>
      </c>
      <c r="C16" s="140"/>
      <c r="D16" s="143"/>
      <c r="E16" s="112" t="s">
        <v>102</v>
      </c>
      <c r="F16" s="113">
        <v>5</v>
      </c>
      <c r="G16" s="114" t="s">
        <v>103</v>
      </c>
      <c r="H16" s="112" t="s">
        <v>75</v>
      </c>
      <c r="I16" s="113">
        <v>6</v>
      </c>
      <c r="J16" s="114" t="s">
        <v>67</v>
      </c>
      <c r="K16" s="112" t="s">
        <v>82</v>
      </c>
      <c r="L16" s="113">
        <v>1.5</v>
      </c>
      <c r="M16" s="114" t="s">
        <v>67</v>
      </c>
      <c r="N16" s="112"/>
      <c r="O16" s="113"/>
      <c r="P16" s="114"/>
      <c r="Q16" s="112" t="s">
        <v>200</v>
      </c>
      <c r="R16" s="113">
        <v>6</v>
      </c>
      <c r="S16" s="114" t="s">
        <v>67</v>
      </c>
      <c r="T16" s="125"/>
      <c r="U16" s="20" t="s">
        <v>74</v>
      </c>
      <c r="V16" s="120" t="s">
        <v>223</v>
      </c>
      <c r="W16" s="5" t="s">
        <v>42</v>
      </c>
      <c r="X16" s="5" t="s">
        <v>175</v>
      </c>
    </row>
    <row r="17" spans="2:24" s="5" customFormat="1" ht="22.2" x14ac:dyDescent="0.4">
      <c r="B17" s="134" t="s">
        <v>118</v>
      </c>
      <c r="C17" s="140"/>
      <c r="D17" s="143"/>
      <c r="E17" s="112" t="s">
        <v>104</v>
      </c>
      <c r="F17" s="113">
        <v>2</v>
      </c>
      <c r="G17" s="114" t="s">
        <v>105</v>
      </c>
      <c r="H17" s="112" t="s">
        <v>110</v>
      </c>
      <c r="I17" s="113">
        <v>3</v>
      </c>
      <c r="J17" s="114" t="s">
        <v>67</v>
      </c>
      <c r="K17" s="112" t="s">
        <v>76</v>
      </c>
      <c r="L17" s="113">
        <v>1.5</v>
      </c>
      <c r="M17" s="114" t="s">
        <v>67</v>
      </c>
      <c r="N17" s="112"/>
      <c r="O17" s="113"/>
      <c r="P17" s="114"/>
      <c r="Q17" s="112"/>
      <c r="R17" s="113"/>
      <c r="S17" s="114"/>
      <c r="T17" s="125"/>
      <c r="U17" s="20"/>
      <c r="V17" s="120"/>
      <c r="W17" s="5" t="s">
        <v>45</v>
      </c>
      <c r="X17" s="5" t="s">
        <v>173</v>
      </c>
    </row>
    <row r="18" spans="2:24" s="5" customFormat="1" ht="22.2" x14ac:dyDescent="0.4">
      <c r="B18" s="134"/>
      <c r="C18" s="141"/>
      <c r="D18" s="143"/>
      <c r="E18" s="112" t="s">
        <v>76</v>
      </c>
      <c r="F18" s="113">
        <v>1.5</v>
      </c>
      <c r="G18" s="114" t="s">
        <v>67</v>
      </c>
      <c r="K18" s="112" t="s">
        <v>113</v>
      </c>
      <c r="L18" s="113">
        <v>0.3</v>
      </c>
      <c r="M18" s="114" t="s">
        <v>67</v>
      </c>
      <c r="N18" s="112"/>
      <c r="O18" s="113"/>
      <c r="P18" s="114"/>
      <c r="Q18" s="112"/>
      <c r="R18" s="113"/>
      <c r="S18" s="114"/>
      <c r="T18" s="125"/>
      <c r="U18" s="20"/>
      <c r="V18" s="120"/>
      <c r="W18" s="5" t="s">
        <v>46</v>
      </c>
      <c r="X18" s="5" t="s">
        <v>179</v>
      </c>
    </row>
    <row r="19" spans="2:24" s="5" customFormat="1" ht="22.2" x14ac:dyDescent="0.4">
      <c r="B19" s="135"/>
      <c r="C19" s="8"/>
      <c r="D19" s="143"/>
      <c r="E19" s="112" t="s">
        <v>106</v>
      </c>
      <c r="F19" s="113">
        <v>1.5</v>
      </c>
      <c r="G19" s="114" t="s">
        <v>67</v>
      </c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125"/>
      <c r="U19" s="20"/>
      <c r="V19" s="120"/>
    </row>
    <row r="20" spans="2:24" s="5" customFormat="1" ht="22.2" x14ac:dyDescent="0.4">
      <c r="B20" s="7" t="s">
        <v>83</v>
      </c>
      <c r="C20" s="14"/>
      <c r="D20" s="143"/>
      <c r="E20" s="136" t="s">
        <v>107</v>
      </c>
      <c r="F20" s="137"/>
      <c r="G20" s="137"/>
      <c r="H20" s="137"/>
      <c r="I20" s="137"/>
      <c r="J20" s="138"/>
      <c r="K20" s="117"/>
      <c r="L20" s="118"/>
      <c r="M20" s="119"/>
      <c r="N20" s="117"/>
      <c r="O20" s="118"/>
      <c r="P20" s="119"/>
      <c r="Q20" s="117"/>
      <c r="R20" s="118"/>
      <c r="S20" s="119"/>
      <c r="T20" s="126"/>
      <c r="U20" s="20"/>
      <c r="V20" s="120"/>
    </row>
    <row r="21" spans="2:24" s="5" customFormat="1" ht="22.2" x14ac:dyDescent="0.4">
      <c r="B21" s="15">
        <v>401</v>
      </c>
      <c r="C21" s="9"/>
      <c r="D21" s="145"/>
      <c r="E21" s="136" t="s">
        <v>209</v>
      </c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8"/>
      <c r="U21" s="21"/>
      <c r="V21" s="121"/>
    </row>
    <row r="22" spans="2:24" s="5" customFormat="1" ht="22.2" customHeight="1" x14ac:dyDescent="0.4">
      <c r="B22" s="6">
        <v>3</v>
      </c>
      <c r="C22" s="139"/>
      <c r="D22" s="142" t="s">
        <v>119</v>
      </c>
      <c r="E22" s="127" t="s">
        <v>121</v>
      </c>
      <c r="F22" s="128"/>
      <c r="G22" s="129"/>
      <c r="H22" s="127" t="s">
        <v>126</v>
      </c>
      <c r="I22" s="128"/>
      <c r="J22" s="129"/>
      <c r="K22" s="127" t="s">
        <v>132</v>
      </c>
      <c r="L22" s="128"/>
      <c r="M22" s="129"/>
      <c r="N22" s="127" t="s">
        <v>134</v>
      </c>
      <c r="O22" s="128"/>
      <c r="P22" s="129"/>
      <c r="Q22" s="127" t="s">
        <v>136</v>
      </c>
      <c r="R22" s="128"/>
      <c r="S22" s="129"/>
      <c r="T22" s="124"/>
      <c r="U22" s="19" t="s">
        <v>73</v>
      </c>
      <c r="V22" s="122" t="s">
        <v>221</v>
      </c>
      <c r="W22" s="5" t="s">
        <v>36</v>
      </c>
      <c r="X22" s="5" t="s">
        <v>180</v>
      </c>
    </row>
    <row r="23" spans="2:24" s="5" customFormat="1" ht="22.2" x14ac:dyDescent="0.4">
      <c r="B23" s="6" t="s">
        <v>3</v>
      </c>
      <c r="C23" s="140"/>
      <c r="D23" s="143"/>
      <c r="E23" s="110" t="s">
        <v>123</v>
      </c>
      <c r="F23" s="108">
        <v>327</v>
      </c>
      <c r="G23" s="111" t="s">
        <v>124</v>
      </c>
      <c r="H23" s="110" t="s">
        <v>229</v>
      </c>
      <c r="I23" s="108">
        <v>10</v>
      </c>
      <c r="J23" s="111" t="s">
        <v>67</v>
      </c>
      <c r="K23" s="110" t="s">
        <v>133</v>
      </c>
      <c r="L23" s="108">
        <v>10</v>
      </c>
      <c r="M23" s="111" t="s">
        <v>67</v>
      </c>
      <c r="N23" s="110" t="s">
        <v>135</v>
      </c>
      <c r="O23" s="108">
        <v>28</v>
      </c>
      <c r="P23" s="111" t="s">
        <v>67</v>
      </c>
      <c r="Q23" s="110" t="s">
        <v>201</v>
      </c>
      <c r="R23" s="108">
        <v>4</v>
      </c>
      <c r="S23" s="111" t="s">
        <v>67</v>
      </c>
      <c r="T23" s="125"/>
      <c r="U23" s="20" t="s">
        <v>64</v>
      </c>
      <c r="V23" s="120" t="s">
        <v>218</v>
      </c>
      <c r="W23" s="5" t="s">
        <v>38</v>
      </c>
      <c r="X23" s="5" t="s">
        <v>173</v>
      </c>
    </row>
    <row r="24" spans="2:24" s="5" customFormat="1" ht="22.2" x14ac:dyDescent="0.4">
      <c r="B24" s="6">
        <v>15</v>
      </c>
      <c r="C24" s="140"/>
      <c r="D24" s="143"/>
      <c r="E24" s="112" t="s">
        <v>125</v>
      </c>
      <c r="F24" s="113">
        <v>30</v>
      </c>
      <c r="G24" s="114" t="s">
        <v>124</v>
      </c>
      <c r="H24" s="112" t="s">
        <v>128</v>
      </c>
      <c r="I24" s="113">
        <v>6</v>
      </c>
      <c r="J24" s="114" t="s">
        <v>67</v>
      </c>
      <c r="K24" s="112" t="s">
        <v>202</v>
      </c>
      <c r="L24" s="113">
        <v>10</v>
      </c>
      <c r="M24" s="114" t="s">
        <v>67</v>
      </c>
      <c r="N24" s="112" t="s">
        <v>87</v>
      </c>
      <c r="O24" s="113">
        <v>1</v>
      </c>
      <c r="P24" s="114" t="s">
        <v>68</v>
      </c>
      <c r="Q24" s="112" t="s">
        <v>138</v>
      </c>
      <c r="R24" s="113">
        <v>3</v>
      </c>
      <c r="S24" s="114" t="s">
        <v>67</v>
      </c>
      <c r="T24" s="125"/>
      <c r="U24" s="20" t="s">
        <v>137</v>
      </c>
      <c r="V24" s="120" t="s">
        <v>219</v>
      </c>
      <c r="W24" s="5" t="s">
        <v>40</v>
      </c>
      <c r="X24" s="5" t="s">
        <v>181</v>
      </c>
    </row>
    <row r="25" spans="2:24" s="5" customFormat="1" ht="22.2" x14ac:dyDescent="0.4">
      <c r="B25" s="6" t="s">
        <v>4</v>
      </c>
      <c r="C25" s="140"/>
      <c r="D25" s="143"/>
      <c r="E25" s="112"/>
      <c r="F25" s="113"/>
      <c r="G25" s="114"/>
      <c r="H25" s="112" t="s">
        <v>109</v>
      </c>
      <c r="I25" s="113">
        <v>5</v>
      </c>
      <c r="J25" s="114" t="s">
        <v>67</v>
      </c>
      <c r="K25" s="112" t="s">
        <v>81</v>
      </c>
      <c r="L25" s="113">
        <v>5</v>
      </c>
      <c r="M25" s="114" t="s">
        <v>67</v>
      </c>
      <c r="N25" s="112"/>
      <c r="O25" s="113"/>
      <c r="P25" s="114"/>
      <c r="Q25" s="112" t="s">
        <v>139</v>
      </c>
      <c r="R25" s="113">
        <v>0.4</v>
      </c>
      <c r="S25" s="114" t="s">
        <v>67</v>
      </c>
      <c r="T25" s="125"/>
      <c r="U25" s="20" t="s">
        <v>122</v>
      </c>
      <c r="V25" s="120" t="s">
        <v>220</v>
      </c>
      <c r="W25" s="5" t="s">
        <v>42</v>
      </c>
      <c r="X25" s="5" t="s">
        <v>179</v>
      </c>
    </row>
    <row r="26" spans="2:24" s="5" customFormat="1" ht="22.2" x14ac:dyDescent="0.4">
      <c r="B26" s="134" t="s">
        <v>120</v>
      </c>
      <c r="C26" s="140"/>
      <c r="D26" s="143"/>
      <c r="E26" s="112"/>
      <c r="F26" s="113"/>
      <c r="G26" s="114"/>
      <c r="H26" s="112" t="s">
        <v>129</v>
      </c>
      <c r="I26" s="113">
        <v>5</v>
      </c>
      <c r="J26" s="114" t="s">
        <v>67</v>
      </c>
      <c r="K26" s="112" t="s">
        <v>75</v>
      </c>
      <c r="L26" s="113">
        <v>3</v>
      </c>
      <c r="M26" s="114" t="s">
        <v>67</v>
      </c>
      <c r="N26" s="112"/>
      <c r="O26" s="113"/>
      <c r="P26" s="114"/>
      <c r="Q26" s="112"/>
      <c r="R26" s="113"/>
      <c r="S26" s="114"/>
      <c r="T26" s="125"/>
      <c r="U26" s="20"/>
      <c r="V26" s="120"/>
      <c r="W26" s="5" t="s">
        <v>45</v>
      </c>
      <c r="X26" s="5" t="s">
        <v>173</v>
      </c>
    </row>
    <row r="27" spans="2:24" s="5" customFormat="1" ht="22.2" x14ac:dyDescent="0.4">
      <c r="B27" s="134"/>
      <c r="C27" s="141"/>
      <c r="D27" s="143"/>
      <c r="E27" s="112"/>
      <c r="F27" s="113"/>
      <c r="G27" s="114"/>
      <c r="H27" s="112" t="s">
        <v>76</v>
      </c>
      <c r="I27" s="113">
        <v>3</v>
      </c>
      <c r="J27" s="114" t="s">
        <v>67</v>
      </c>
      <c r="K27" s="112" t="s">
        <v>203</v>
      </c>
      <c r="L27" s="113">
        <v>0.3</v>
      </c>
      <c r="M27" s="114" t="s">
        <v>67</v>
      </c>
      <c r="N27" s="112"/>
      <c r="O27" s="113"/>
      <c r="P27" s="114"/>
      <c r="Q27" s="112"/>
      <c r="R27" s="113"/>
      <c r="S27" s="114"/>
      <c r="T27" s="125"/>
      <c r="U27" s="20"/>
      <c r="V27" s="120"/>
      <c r="W27" s="5" t="s">
        <v>46</v>
      </c>
      <c r="X27" s="5" t="s">
        <v>176</v>
      </c>
    </row>
    <row r="28" spans="2:24" s="5" customFormat="1" ht="22.2" x14ac:dyDescent="0.4">
      <c r="B28" s="135"/>
      <c r="C28" s="8"/>
      <c r="D28" s="143"/>
      <c r="E28" s="112"/>
      <c r="F28" s="113"/>
      <c r="G28" s="114"/>
      <c r="H28" s="112" t="s">
        <v>130</v>
      </c>
      <c r="I28" s="113">
        <v>1</v>
      </c>
      <c r="J28" s="114" t="s">
        <v>131</v>
      </c>
      <c r="K28" s="112"/>
      <c r="L28" s="113"/>
      <c r="M28" s="114"/>
      <c r="N28" s="112"/>
      <c r="O28" s="113"/>
      <c r="P28" s="114"/>
      <c r="Q28" s="112"/>
      <c r="R28" s="113"/>
      <c r="S28" s="114"/>
      <c r="T28" s="125"/>
      <c r="U28" s="20"/>
      <c r="V28" s="120"/>
    </row>
    <row r="29" spans="2:24" s="5" customFormat="1" ht="22.2" x14ac:dyDescent="0.4">
      <c r="B29" s="7" t="s">
        <v>61</v>
      </c>
      <c r="C29" s="14"/>
      <c r="D29" s="14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26"/>
      <c r="U29" s="20"/>
      <c r="V29" s="120"/>
    </row>
    <row r="30" spans="2:24" s="5" customFormat="1" ht="22.2" x14ac:dyDescent="0.4">
      <c r="B30" s="15">
        <v>343</v>
      </c>
      <c r="C30" s="9"/>
      <c r="D30" s="145"/>
      <c r="E30" s="136" t="s">
        <v>210</v>
      </c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8"/>
      <c r="U30" s="21"/>
      <c r="V30" s="121"/>
    </row>
    <row r="31" spans="2:24" s="5" customFormat="1" ht="22.2" customHeight="1" x14ac:dyDescent="0.4">
      <c r="B31" s="6">
        <v>3</v>
      </c>
      <c r="C31" s="139"/>
      <c r="D31" s="142" t="s">
        <v>140</v>
      </c>
      <c r="E31" s="152" t="s">
        <v>142</v>
      </c>
      <c r="F31" s="153"/>
      <c r="G31" s="154"/>
      <c r="H31" s="127" t="s">
        <v>146</v>
      </c>
      <c r="I31" s="128"/>
      <c r="J31" s="129"/>
      <c r="K31" s="127" t="s">
        <v>147</v>
      </c>
      <c r="L31" s="128"/>
      <c r="M31" s="129"/>
      <c r="N31" s="127" t="s">
        <v>148</v>
      </c>
      <c r="O31" s="128"/>
      <c r="P31" s="129"/>
      <c r="Q31" s="127" t="s">
        <v>150</v>
      </c>
      <c r="R31" s="128"/>
      <c r="S31" s="129"/>
      <c r="T31" s="124" t="s">
        <v>226</v>
      </c>
      <c r="U31" s="19" t="s">
        <v>73</v>
      </c>
      <c r="V31" s="122" t="s">
        <v>182</v>
      </c>
      <c r="W31" s="5" t="s">
        <v>36</v>
      </c>
      <c r="X31" s="5" t="s">
        <v>184</v>
      </c>
    </row>
    <row r="32" spans="2:24" ht="22.2" x14ac:dyDescent="0.3">
      <c r="B32" s="6" t="s">
        <v>3</v>
      </c>
      <c r="C32" s="140"/>
      <c r="D32" s="143"/>
      <c r="E32" s="110" t="s">
        <v>143</v>
      </c>
      <c r="F32" s="108">
        <v>35</v>
      </c>
      <c r="G32" s="111" t="s">
        <v>67</v>
      </c>
      <c r="H32" s="110" t="s">
        <v>204</v>
      </c>
      <c r="I32" s="108">
        <v>7</v>
      </c>
      <c r="J32" s="111" t="s">
        <v>105</v>
      </c>
      <c r="K32" s="110" t="s">
        <v>94</v>
      </c>
      <c r="L32" s="108">
        <v>23</v>
      </c>
      <c r="M32" s="111" t="s">
        <v>67</v>
      </c>
      <c r="N32" s="110" t="s">
        <v>149</v>
      </c>
      <c r="O32" s="108">
        <v>36</v>
      </c>
      <c r="P32" s="111" t="s">
        <v>67</v>
      </c>
      <c r="Q32" s="110" t="s">
        <v>151</v>
      </c>
      <c r="R32" s="108">
        <v>15</v>
      </c>
      <c r="S32" s="111" t="s">
        <v>67</v>
      </c>
      <c r="T32" s="125"/>
      <c r="U32" s="20" t="s">
        <v>64</v>
      </c>
      <c r="V32" s="120" t="s">
        <v>216</v>
      </c>
      <c r="W32" s="10" t="s">
        <v>38</v>
      </c>
      <c r="X32" s="10" t="s">
        <v>173</v>
      </c>
    </row>
    <row r="33" spans="2:24" ht="22.2" x14ac:dyDescent="0.3">
      <c r="B33" s="6">
        <v>16</v>
      </c>
      <c r="C33" s="140"/>
      <c r="D33" s="143"/>
      <c r="E33" s="112" t="s">
        <v>109</v>
      </c>
      <c r="F33" s="113">
        <v>6</v>
      </c>
      <c r="G33" s="114" t="s">
        <v>67</v>
      </c>
      <c r="H33" s="112" t="s">
        <v>129</v>
      </c>
      <c r="I33" s="113">
        <v>6</v>
      </c>
      <c r="J33" s="114" t="s">
        <v>67</v>
      </c>
      <c r="K33" s="112" t="s">
        <v>81</v>
      </c>
      <c r="L33" s="113">
        <v>6</v>
      </c>
      <c r="M33" s="114" t="s">
        <v>67</v>
      </c>
      <c r="N33" s="112" t="s">
        <v>145</v>
      </c>
      <c r="O33" s="113">
        <v>1</v>
      </c>
      <c r="P33" s="114" t="s">
        <v>68</v>
      </c>
      <c r="Q33" s="112" t="s">
        <v>138</v>
      </c>
      <c r="R33" s="113">
        <v>3</v>
      </c>
      <c r="S33" s="114" t="s">
        <v>67</v>
      </c>
      <c r="T33" s="125"/>
      <c r="U33" s="20" t="s">
        <v>152</v>
      </c>
      <c r="V33" s="120" t="s">
        <v>217</v>
      </c>
      <c r="W33" s="10" t="s">
        <v>40</v>
      </c>
      <c r="X33" s="10" t="s">
        <v>175</v>
      </c>
    </row>
    <row r="34" spans="2:24" ht="22.2" x14ac:dyDescent="0.3">
      <c r="B34" s="6" t="s">
        <v>4</v>
      </c>
      <c r="C34" s="140"/>
      <c r="D34" s="143"/>
      <c r="E34" s="112" t="s">
        <v>144</v>
      </c>
      <c r="F34" s="113">
        <v>3</v>
      </c>
      <c r="G34" s="114" t="s">
        <v>103</v>
      </c>
      <c r="H34" s="112" t="s">
        <v>70</v>
      </c>
      <c r="I34" s="113">
        <v>0.5</v>
      </c>
      <c r="J34" s="114" t="s">
        <v>71</v>
      </c>
      <c r="K34" s="112" t="s">
        <v>75</v>
      </c>
      <c r="L34" s="113">
        <v>3</v>
      </c>
      <c r="M34" s="114" t="s">
        <v>67</v>
      </c>
      <c r="N34" s="112"/>
      <c r="O34" s="113"/>
      <c r="P34" s="114"/>
      <c r="Q34" s="112" t="s">
        <v>145</v>
      </c>
      <c r="R34" s="113">
        <v>0.5</v>
      </c>
      <c r="S34" s="114" t="s">
        <v>68</v>
      </c>
      <c r="T34" s="125"/>
      <c r="U34" s="20" t="s">
        <v>127</v>
      </c>
      <c r="V34" s="120" t="s">
        <v>183</v>
      </c>
      <c r="W34" s="10" t="s">
        <v>42</v>
      </c>
      <c r="X34" s="10" t="s">
        <v>185</v>
      </c>
    </row>
    <row r="35" spans="2:24" ht="22.2" x14ac:dyDescent="0.3">
      <c r="B35" s="134" t="s">
        <v>141</v>
      </c>
      <c r="C35" s="140"/>
      <c r="D35" s="143"/>
      <c r="E35" s="112" t="s">
        <v>69</v>
      </c>
      <c r="F35" s="113">
        <v>1</v>
      </c>
      <c r="G35" s="114" t="s">
        <v>68</v>
      </c>
      <c r="H35" s="112"/>
      <c r="I35" s="113"/>
      <c r="J35" s="114"/>
      <c r="K35" s="112" t="s">
        <v>76</v>
      </c>
      <c r="L35" s="113">
        <v>1</v>
      </c>
      <c r="M35" s="114" t="s">
        <v>67</v>
      </c>
      <c r="N35" s="112"/>
      <c r="O35" s="113"/>
      <c r="P35" s="114"/>
      <c r="Q35" s="112"/>
      <c r="R35" s="113"/>
      <c r="S35" s="114"/>
      <c r="T35" s="125"/>
      <c r="U35" s="20"/>
      <c r="V35" s="120"/>
      <c r="W35" s="10" t="s">
        <v>45</v>
      </c>
      <c r="X35" s="10" t="s">
        <v>186</v>
      </c>
    </row>
    <row r="36" spans="2:24" ht="22.2" x14ac:dyDescent="0.3">
      <c r="B36" s="134"/>
      <c r="C36" s="141"/>
      <c r="D36" s="143"/>
      <c r="E36" s="112" t="s">
        <v>70</v>
      </c>
      <c r="F36" s="113">
        <v>1</v>
      </c>
      <c r="G36" s="114" t="s">
        <v>71</v>
      </c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125"/>
      <c r="U36" s="20"/>
      <c r="V36" s="120"/>
      <c r="W36" s="10" t="s">
        <v>46</v>
      </c>
      <c r="X36" s="10" t="s">
        <v>187</v>
      </c>
    </row>
    <row r="37" spans="2:24" ht="22.2" x14ac:dyDescent="0.3">
      <c r="B37" s="135"/>
      <c r="C37" s="8"/>
      <c r="D37" s="143"/>
      <c r="E37" s="112" t="s">
        <v>145</v>
      </c>
      <c r="F37" s="113">
        <v>1</v>
      </c>
      <c r="G37" s="114" t="s">
        <v>68</v>
      </c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25"/>
      <c r="U37" s="20"/>
      <c r="V37" s="120"/>
    </row>
    <row r="38" spans="2:24" ht="22.2" x14ac:dyDescent="0.3">
      <c r="B38" s="7" t="s">
        <v>83</v>
      </c>
      <c r="C38" s="14"/>
      <c r="D38" s="14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26"/>
      <c r="U38" s="20"/>
      <c r="V38" s="120"/>
    </row>
    <row r="39" spans="2:24" ht="22.2" x14ac:dyDescent="0.3">
      <c r="B39" s="15">
        <v>401</v>
      </c>
      <c r="C39" s="9"/>
      <c r="D39" s="145"/>
      <c r="E39" s="149" t="s">
        <v>211</v>
      </c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1"/>
      <c r="U39" s="21"/>
      <c r="V39" s="121"/>
    </row>
    <row r="40" spans="2:24" ht="22.2" customHeight="1" x14ac:dyDescent="0.3">
      <c r="B40" s="6">
        <v>3</v>
      </c>
      <c r="C40" s="139"/>
      <c r="D40" s="142" t="s">
        <v>153</v>
      </c>
      <c r="E40" s="127" t="s">
        <v>154</v>
      </c>
      <c r="F40" s="128"/>
      <c r="G40" s="129"/>
      <c r="H40" s="127" t="s">
        <v>156</v>
      </c>
      <c r="I40" s="128"/>
      <c r="J40" s="129"/>
      <c r="K40" s="127" t="s">
        <v>160</v>
      </c>
      <c r="L40" s="128"/>
      <c r="M40" s="129"/>
      <c r="N40" s="127" t="s">
        <v>162</v>
      </c>
      <c r="O40" s="128"/>
      <c r="P40" s="129"/>
      <c r="Q40" s="127" t="s">
        <v>164</v>
      </c>
      <c r="R40" s="128"/>
      <c r="S40" s="129"/>
      <c r="T40" s="124" t="s">
        <v>227</v>
      </c>
      <c r="U40" s="19" t="s">
        <v>157</v>
      </c>
      <c r="V40" s="122" t="s">
        <v>188</v>
      </c>
      <c r="W40" s="10" t="s">
        <v>36</v>
      </c>
      <c r="X40" s="10" t="s">
        <v>189</v>
      </c>
    </row>
    <row r="41" spans="2:24" ht="22.2" x14ac:dyDescent="0.3">
      <c r="B41" s="6" t="s">
        <v>3</v>
      </c>
      <c r="C41" s="140"/>
      <c r="D41" s="143"/>
      <c r="E41" s="110" t="s">
        <v>155</v>
      </c>
      <c r="F41" s="108">
        <v>33</v>
      </c>
      <c r="G41" s="111" t="s">
        <v>67</v>
      </c>
      <c r="H41" s="110" t="s">
        <v>158</v>
      </c>
      <c r="I41" s="108">
        <v>28</v>
      </c>
      <c r="J41" s="111" t="s">
        <v>67</v>
      </c>
      <c r="K41" s="110" t="s">
        <v>161</v>
      </c>
      <c r="L41" s="108">
        <v>25</v>
      </c>
      <c r="M41" s="111" t="s">
        <v>67</v>
      </c>
      <c r="N41" s="110" t="s">
        <v>163</v>
      </c>
      <c r="O41" s="108">
        <v>38</v>
      </c>
      <c r="P41" s="111" t="s">
        <v>67</v>
      </c>
      <c r="Q41" s="110" t="s">
        <v>165</v>
      </c>
      <c r="R41" s="108">
        <v>7</v>
      </c>
      <c r="S41" s="111" t="s">
        <v>67</v>
      </c>
      <c r="T41" s="125"/>
      <c r="U41" s="20" t="s">
        <v>91</v>
      </c>
      <c r="V41" s="120" t="s">
        <v>213</v>
      </c>
      <c r="W41" s="10" t="s">
        <v>38</v>
      </c>
      <c r="X41" s="10" t="s">
        <v>190</v>
      </c>
    </row>
    <row r="42" spans="2:24" ht="22.2" x14ac:dyDescent="0.3">
      <c r="B42" s="6">
        <v>17</v>
      </c>
      <c r="C42" s="140"/>
      <c r="D42" s="143"/>
      <c r="E42" s="112" t="s">
        <v>230</v>
      </c>
      <c r="F42" s="113">
        <v>12</v>
      </c>
      <c r="G42" s="114" t="s">
        <v>67</v>
      </c>
      <c r="H42" s="112" t="s">
        <v>205</v>
      </c>
      <c r="I42" s="113">
        <v>6</v>
      </c>
      <c r="J42" s="114" t="s">
        <v>67</v>
      </c>
      <c r="K42" s="112" t="s">
        <v>206</v>
      </c>
      <c r="L42" s="113">
        <v>8</v>
      </c>
      <c r="M42" s="114" t="s">
        <v>67</v>
      </c>
      <c r="N42" s="112" t="s">
        <v>87</v>
      </c>
      <c r="O42" s="113">
        <v>1</v>
      </c>
      <c r="P42" s="114" t="s">
        <v>68</v>
      </c>
      <c r="Q42" s="112" t="s">
        <v>155</v>
      </c>
      <c r="R42" s="113">
        <v>6</v>
      </c>
      <c r="S42" s="114" t="s">
        <v>67</v>
      </c>
      <c r="T42" s="125"/>
      <c r="U42" s="20" t="s">
        <v>80</v>
      </c>
      <c r="V42" s="120" t="s">
        <v>214</v>
      </c>
      <c r="W42" s="10" t="s">
        <v>40</v>
      </c>
      <c r="X42" s="10" t="s">
        <v>191</v>
      </c>
    </row>
    <row r="43" spans="2:24" ht="22.2" x14ac:dyDescent="0.3">
      <c r="B43" s="6" t="s">
        <v>4</v>
      </c>
      <c r="C43" s="140"/>
      <c r="D43" s="143"/>
      <c r="E43" s="112" t="s">
        <v>69</v>
      </c>
      <c r="F43" s="113">
        <v>1</v>
      </c>
      <c r="G43" s="114" t="s">
        <v>68</v>
      </c>
      <c r="H43" s="112" t="s">
        <v>159</v>
      </c>
      <c r="I43" s="113">
        <v>3</v>
      </c>
      <c r="J43" s="114" t="s">
        <v>67</v>
      </c>
      <c r="K43" s="112" t="s">
        <v>76</v>
      </c>
      <c r="L43" s="113">
        <v>2</v>
      </c>
      <c r="M43" s="114" t="s">
        <v>67</v>
      </c>
      <c r="N43" s="112"/>
      <c r="O43" s="113"/>
      <c r="P43" s="114"/>
      <c r="Q43" s="112" t="s">
        <v>166</v>
      </c>
      <c r="R43" s="113">
        <v>2</v>
      </c>
      <c r="S43" s="114" t="s">
        <v>67</v>
      </c>
      <c r="T43" s="125"/>
      <c r="U43" s="20" t="s">
        <v>127</v>
      </c>
      <c r="V43" s="120" t="s">
        <v>215</v>
      </c>
      <c r="W43" s="10" t="s">
        <v>42</v>
      </c>
      <c r="X43" s="10" t="s">
        <v>192</v>
      </c>
    </row>
    <row r="44" spans="2:24" ht="22.2" x14ac:dyDescent="0.3">
      <c r="B44" s="134" t="s">
        <v>168</v>
      </c>
      <c r="C44" s="140"/>
      <c r="D44" s="143"/>
      <c r="E44" s="112" t="s">
        <v>70</v>
      </c>
      <c r="F44" s="113">
        <v>1</v>
      </c>
      <c r="G44" s="114" t="s">
        <v>71</v>
      </c>
      <c r="H44" s="112" t="s">
        <v>82</v>
      </c>
      <c r="I44" s="113">
        <v>1</v>
      </c>
      <c r="J44" s="114" t="s">
        <v>67</v>
      </c>
      <c r="K44" s="112" t="s">
        <v>70</v>
      </c>
      <c r="L44" s="113">
        <v>0.5</v>
      </c>
      <c r="M44" s="114" t="s">
        <v>71</v>
      </c>
      <c r="N44" s="112"/>
      <c r="O44" s="113"/>
      <c r="P44" s="114"/>
      <c r="Q44" s="112" t="s">
        <v>167</v>
      </c>
      <c r="R44" s="113">
        <v>1</v>
      </c>
      <c r="S44" s="114" t="s">
        <v>68</v>
      </c>
      <c r="T44" s="125"/>
      <c r="U44" s="20"/>
      <c r="V44" s="120"/>
      <c r="W44" s="10" t="s">
        <v>45</v>
      </c>
      <c r="X44" s="10" t="s">
        <v>173</v>
      </c>
    </row>
    <row r="45" spans="2:24" ht="22.2" x14ac:dyDescent="0.3">
      <c r="B45" s="134"/>
      <c r="C45" s="141"/>
      <c r="D45" s="143"/>
      <c r="E45" s="112"/>
      <c r="F45" s="113"/>
      <c r="G45" s="114"/>
      <c r="H45" s="112" t="s">
        <v>76</v>
      </c>
      <c r="I45" s="113">
        <v>1</v>
      </c>
      <c r="J45" s="114" t="s">
        <v>67</v>
      </c>
      <c r="K45" s="112"/>
      <c r="L45" s="113"/>
      <c r="M45" s="114"/>
      <c r="N45" s="112"/>
      <c r="O45" s="113"/>
      <c r="P45" s="114"/>
      <c r="Q45" s="112"/>
      <c r="R45" s="113"/>
      <c r="S45" s="114"/>
      <c r="T45" s="125"/>
      <c r="U45" s="20"/>
      <c r="V45" s="120"/>
      <c r="W45" s="10" t="s">
        <v>46</v>
      </c>
      <c r="X45" s="10" t="s">
        <v>179</v>
      </c>
    </row>
    <row r="46" spans="2:24" ht="22.2" x14ac:dyDescent="0.3">
      <c r="B46" s="135"/>
      <c r="C46" s="8"/>
      <c r="D46" s="143"/>
      <c r="E46" s="112"/>
      <c r="F46" s="113"/>
      <c r="G46" s="114"/>
      <c r="H46" s="112" t="s">
        <v>113</v>
      </c>
      <c r="I46" s="113">
        <v>0.5</v>
      </c>
      <c r="J46" s="114" t="s">
        <v>67</v>
      </c>
      <c r="K46" s="112"/>
      <c r="L46" s="113"/>
      <c r="M46" s="114"/>
      <c r="N46" s="112"/>
      <c r="O46" s="113"/>
      <c r="P46" s="114"/>
      <c r="Q46" s="112"/>
      <c r="R46" s="113"/>
      <c r="S46" s="114"/>
      <c r="T46" s="125"/>
      <c r="U46" s="20"/>
      <c r="V46" s="120"/>
    </row>
    <row r="47" spans="2:24" ht="22.2" x14ac:dyDescent="0.3">
      <c r="B47" s="7" t="s">
        <v>83</v>
      </c>
      <c r="C47" s="14"/>
      <c r="D47" s="143"/>
      <c r="E47" s="117"/>
      <c r="F47" s="118"/>
      <c r="G47" s="119"/>
      <c r="H47" s="117" t="s">
        <v>207</v>
      </c>
      <c r="I47" s="118">
        <v>0.3</v>
      </c>
      <c r="J47" s="119" t="s">
        <v>67</v>
      </c>
      <c r="K47" s="117"/>
      <c r="L47" s="118"/>
      <c r="M47" s="119"/>
      <c r="N47" s="117"/>
      <c r="O47" s="118"/>
      <c r="P47" s="119"/>
      <c r="Q47" s="117"/>
      <c r="R47" s="118"/>
      <c r="S47" s="119"/>
      <c r="T47" s="126"/>
      <c r="U47" s="20"/>
      <c r="V47" s="120"/>
    </row>
    <row r="48" spans="2:24" ht="22.8" thickBot="1" x14ac:dyDescent="0.35">
      <c r="B48" s="16">
        <v>401</v>
      </c>
      <c r="C48" s="11"/>
      <c r="D48" s="144"/>
      <c r="E48" s="146" t="s">
        <v>212</v>
      </c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8"/>
      <c r="U48" s="22"/>
      <c r="V48" s="123"/>
    </row>
    <row r="49" spans="2:22" ht="21.75" customHeight="1" x14ac:dyDescent="0.45">
      <c r="B49" s="155" t="s">
        <v>53</v>
      </c>
      <c r="C49" s="156"/>
      <c r="D49" s="156"/>
      <c r="E49" s="156"/>
      <c r="F49" s="156"/>
      <c r="G49" s="156"/>
      <c r="H49" s="156"/>
      <c r="I49" s="156"/>
      <c r="J49" s="156"/>
      <c r="K49" s="156"/>
      <c r="L49" s="102"/>
      <c r="M49" s="102"/>
      <c r="N49" s="102"/>
      <c r="O49" s="157" t="s">
        <v>56</v>
      </c>
      <c r="P49" s="157"/>
      <c r="Q49" s="157"/>
      <c r="R49" s="157"/>
      <c r="S49" s="157"/>
      <c r="T49" s="157"/>
      <c r="U49" s="157"/>
      <c r="V49" s="157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58">
        <f ca="1">NOW()</f>
        <v>44993.621774537038</v>
      </c>
      <c r="V50" s="158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1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E20:J20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61" t="str">
        <f>SUBSTITUTE(午餐設計表!B1,"食譜設計","意見調查表")</f>
        <v>0129 彰化縣線西鄉線西國中 111學年度第2學期第5週午餐菜單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</row>
    <row r="3" spans="2:14" ht="21" customHeight="1" x14ac:dyDescent="0.35">
      <c r="B3" s="162" t="s">
        <v>12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</row>
    <row r="4" spans="2:14" x14ac:dyDescent="0.3">
      <c r="B4" s="163" t="s">
        <v>0</v>
      </c>
      <c r="C4" s="163" t="s">
        <v>1</v>
      </c>
      <c r="D4" s="163" t="s">
        <v>13</v>
      </c>
      <c r="E4" s="164" t="s">
        <v>14</v>
      </c>
      <c r="F4" s="164"/>
      <c r="G4" s="164"/>
      <c r="H4" s="164" t="s">
        <v>15</v>
      </c>
      <c r="I4" s="164"/>
      <c r="J4" s="164"/>
      <c r="K4" s="164" t="s">
        <v>16</v>
      </c>
      <c r="L4" s="164"/>
      <c r="M4" s="164"/>
      <c r="N4" s="165" t="s">
        <v>17</v>
      </c>
    </row>
    <row r="5" spans="2:14" x14ac:dyDescent="0.3">
      <c r="B5" s="163"/>
      <c r="C5" s="163"/>
      <c r="D5" s="163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66"/>
    </row>
    <row r="6" spans="2:14" x14ac:dyDescent="0.3">
      <c r="B6" s="24">
        <f>IF(午餐設計表!B4&lt;&gt;"",午餐設計表!B4,"")</f>
        <v>3</v>
      </c>
      <c r="C6" s="173" t="str">
        <f>RIGHT(IF(午餐設計表!B8&lt;&gt;"",午餐設計表!B8,""),1)</f>
        <v>一</v>
      </c>
      <c r="D6" s="25" t="str">
        <f>IF(午餐設計表!D4&gt;"",午餐設計表!D4,"")</f>
        <v>白米飯(385+16素)主食雜糧先送</v>
      </c>
      <c r="E6" s="25"/>
      <c r="F6" s="25"/>
      <c r="G6" s="25"/>
      <c r="H6" s="25"/>
      <c r="I6" s="25"/>
      <c r="J6" s="25"/>
      <c r="K6" s="25"/>
      <c r="L6" s="25"/>
      <c r="M6" s="25"/>
      <c r="N6" s="174"/>
    </row>
    <row r="7" spans="2:14" x14ac:dyDescent="0.3">
      <c r="B7" s="26" t="s">
        <v>3</v>
      </c>
      <c r="C7" s="168"/>
      <c r="D7" s="25" t="str">
        <f>IF(午餐設計表!E4&gt;"",午餐設計表!E4,"")</f>
        <v>瓜仔肉燥</v>
      </c>
      <c r="E7" s="25"/>
      <c r="F7" s="25"/>
      <c r="G7" s="25"/>
      <c r="H7" s="25"/>
      <c r="I7" s="25"/>
      <c r="J7" s="25"/>
      <c r="K7" s="25"/>
      <c r="L7" s="25"/>
      <c r="M7" s="25"/>
      <c r="N7" s="171"/>
    </row>
    <row r="8" spans="2:14" x14ac:dyDescent="0.3">
      <c r="B8" s="26">
        <f>IF(午餐設計表!B6&lt;&gt;"",午餐設計表!B6,"")</f>
        <v>13</v>
      </c>
      <c r="C8" s="168"/>
      <c r="D8" s="25" t="str">
        <f>IF(午餐設計表!H4&gt;"",午餐設計表!H4,"")</f>
        <v>三杯百頁</v>
      </c>
      <c r="E8" s="25"/>
      <c r="F8" s="25"/>
      <c r="G8" s="25"/>
      <c r="H8" s="25"/>
      <c r="I8" s="25"/>
      <c r="J8" s="25"/>
      <c r="K8" s="25"/>
      <c r="L8" s="25"/>
      <c r="M8" s="25"/>
      <c r="N8" s="171"/>
    </row>
    <row r="9" spans="2:14" x14ac:dyDescent="0.3">
      <c r="B9" s="26" t="s">
        <v>4</v>
      </c>
      <c r="C9" s="168"/>
      <c r="D9" s="25" t="str">
        <f>IF(午餐設計表!K4&gt;"",午餐設計表!K4,"")</f>
        <v>桂竹筍炒肉絲</v>
      </c>
      <c r="E9" s="25"/>
      <c r="F9" s="25"/>
      <c r="G9" s="25"/>
      <c r="H9" s="25"/>
      <c r="I9" s="25"/>
      <c r="J9" s="25"/>
      <c r="K9" s="25"/>
      <c r="L9" s="25"/>
      <c r="M9" s="25"/>
      <c r="N9" s="171"/>
    </row>
    <row r="10" spans="2:14" x14ac:dyDescent="0.3">
      <c r="B10" s="27"/>
      <c r="C10" s="168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171"/>
    </row>
    <row r="11" spans="2:14" x14ac:dyDescent="0.3">
      <c r="B11" s="27"/>
      <c r="C11" s="168"/>
      <c r="D11" s="28" t="str">
        <f>IF(午餐設計表!Q4&gt;"",午餐設計表!Q4,"")</f>
        <v>菜頭龍骨湯</v>
      </c>
      <c r="E11" s="28"/>
      <c r="F11" s="28"/>
      <c r="G11" s="28"/>
      <c r="H11" s="28"/>
      <c r="I11" s="28"/>
      <c r="J11" s="28"/>
      <c r="K11" s="28"/>
      <c r="L11" s="28"/>
      <c r="M11" s="28"/>
      <c r="N11" s="171"/>
    </row>
    <row r="12" spans="2:14" ht="16.8" thickBot="1" x14ac:dyDescent="0.35">
      <c r="B12" s="29"/>
      <c r="C12" s="169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72"/>
    </row>
    <row r="13" spans="2:14" ht="16.5" customHeight="1" x14ac:dyDescent="0.3">
      <c r="B13" s="31">
        <f>IF(午餐設計表!B13&lt;&gt;"",午餐設計表!B13,"")</f>
        <v>3</v>
      </c>
      <c r="C13" s="167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70"/>
    </row>
    <row r="14" spans="2:14" x14ac:dyDescent="0.3">
      <c r="B14" s="26" t="s">
        <v>24</v>
      </c>
      <c r="C14" s="168"/>
      <c r="D14" s="25" t="str">
        <f>IF(午餐設計表!E13&gt;"",午餐設計表!E13,"")</f>
        <v>清蒸石斑魚</v>
      </c>
      <c r="E14" s="25"/>
      <c r="F14" s="25"/>
      <c r="G14" s="25"/>
      <c r="H14" s="25"/>
      <c r="I14" s="25"/>
      <c r="J14" s="25"/>
      <c r="K14" s="25"/>
      <c r="L14" s="25"/>
      <c r="M14" s="25"/>
      <c r="N14" s="171"/>
    </row>
    <row r="15" spans="2:14" x14ac:dyDescent="0.3">
      <c r="B15" s="26">
        <f>IF(午餐設計表!B15&lt;&gt;"",午餐設計表!B15,"")</f>
        <v>14</v>
      </c>
      <c r="C15" s="168"/>
      <c r="D15" s="25" t="str">
        <f>IF(午餐設計表!H13&gt;"",午餐設計表!H13,"")</f>
        <v>洋蔥炒肉絲</v>
      </c>
      <c r="E15" s="25"/>
      <c r="F15" s="25"/>
      <c r="G15" s="25"/>
      <c r="H15" s="25"/>
      <c r="I15" s="25"/>
      <c r="J15" s="25"/>
      <c r="K15" s="25"/>
      <c r="L15" s="25"/>
      <c r="M15" s="25"/>
      <c r="N15" s="171"/>
    </row>
    <row r="16" spans="2:14" x14ac:dyDescent="0.3">
      <c r="B16" s="26" t="s">
        <v>4</v>
      </c>
      <c r="C16" s="168"/>
      <c r="D16" s="25" t="str">
        <f>IF(午餐設計表!K13&gt;"",午餐設計表!K13,"")</f>
        <v>黃瓜什錦</v>
      </c>
      <c r="E16" s="25"/>
      <c r="F16" s="25"/>
      <c r="G16" s="25"/>
      <c r="H16" s="25"/>
      <c r="I16" s="25"/>
      <c r="J16" s="25"/>
      <c r="K16" s="25"/>
      <c r="L16" s="25"/>
      <c r="M16" s="25"/>
      <c r="N16" s="171"/>
    </row>
    <row r="17" spans="2:14" x14ac:dyDescent="0.3">
      <c r="B17" s="27"/>
      <c r="C17" s="168"/>
      <c r="D17" s="25" t="str">
        <f>IF(午餐設計表!N13&gt;"",午餐設計表!N13,"")</f>
        <v>炒青江菜</v>
      </c>
      <c r="E17" s="25"/>
      <c r="F17" s="25"/>
      <c r="G17" s="25"/>
      <c r="H17" s="25"/>
      <c r="I17" s="25"/>
      <c r="J17" s="25"/>
      <c r="K17" s="25"/>
      <c r="L17" s="25"/>
      <c r="M17" s="25"/>
      <c r="N17" s="171"/>
    </row>
    <row r="18" spans="2:14" x14ac:dyDescent="0.3">
      <c r="B18" s="27"/>
      <c r="C18" s="168"/>
      <c r="D18" s="28" t="str">
        <f>IF(午餐設計表!Q13&gt;"",午餐設計表!Q13,"")</f>
        <v>五福芋圓湯</v>
      </c>
      <c r="E18" s="28"/>
      <c r="F18" s="28"/>
      <c r="G18" s="28"/>
      <c r="H18" s="28"/>
      <c r="I18" s="28"/>
      <c r="J18" s="28"/>
      <c r="K18" s="28"/>
      <c r="L18" s="28"/>
      <c r="M18" s="28"/>
      <c r="N18" s="171"/>
    </row>
    <row r="19" spans="2:14" ht="16.8" thickBot="1" x14ac:dyDescent="0.35">
      <c r="B19" s="29"/>
      <c r="C19" s="169"/>
      <c r="D19" s="30" t="str">
        <f>IF(午餐設計表!T13&gt;"",午餐設計表!T13,"")</f>
        <v>茂谷(主菜換401+10)</v>
      </c>
      <c r="E19" s="30"/>
      <c r="F19" s="30"/>
      <c r="G19" s="30"/>
      <c r="H19" s="30"/>
      <c r="I19" s="30"/>
      <c r="J19" s="30"/>
      <c r="K19" s="30"/>
      <c r="L19" s="30"/>
      <c r="M19" s="30"/>
      <c r="N19" s="172"/>
    </row>
    <row r="20" spans="2:14" x14ac:dyDescent="0.3">
      <c r="B20" s="26">
        <f>IF(午餐設計表!B22&lt;&gt;"",午餐設計表!B22,"")</f>
        <v>3</v>
      </c>
      <c r="C20" s="167" t="str">
        <f>RIGHT(IF(午餐設計表!B26&lt;&gt;"",午餐設計表!B26,""),1)</f>
        <v>三</v>
      </c>
      <c r="D20" s="32" t="str">
        <f>IF(午餐設計表!D22&gt;"",午餐設計表!D22,"")</f>
        <v>燕麥飯(327+16素)</v>
      </c>
      <c r="E20" s="32"/>
      <c r="F20" s="32"/>
      <c r="G20" s="32"/>
      <c r="H20" s="32"/>
      <c r="I20" s="32"/>
      <c r="J20" s="32"/>
      <c r="K20" s="32"/>
      <c r="L20" s="32"/>
      <c r="M20" s="32"/>
      <c r="N20" s="171"/>
    </row>
    <row r="21" spans="2:14" x14ac:dyDescent="0.3">
      <c r="B21" s="26" t="s">
        <v>3</v>
      </c>
      <c r="C21" s="168"/>
      <c r="D21" s="25" t="str">
        <f>IF(午餐設計表!E22&gt;"",午餐設計表!E22,"")</f>
        <v>御膳大排</v>
      </c>
      <c r="E21" s="25"/>
      <c r="F21" s="25"/>
      <c r="G21" s="25"/>
      <c r="H21" s="25"/>
      <c r="I21" s="25"/>
      <c r="J21" s="25"/>
      <c r="K21" s="25"/>
      <c r="L21" s="25"/>
      <c r="M21" s="25"/>
      <c r="N21" s="171"/>
    </row>
    <row r="22" spans="2:14" x14ac:dyDescent="0.3">
      <c r="B22" s="26">
        <f>IF(午餐設計表!B24&lt;&gt;"",午餐設計表!B24,"")</f>
        <v>15</v>
      </c>
      <c r="C22" s="168"/>
      <c r="D22" s="25" t="str">
        <f>IF(午餐設計表!H22&gt;"",午餐設計表!H22,"")</f>
        <v>田園咖哩</v>
      </c>
      <c r="E22" s="25"/>
      <c r="F22" s="25"/>
      <c r="G22" s="25"/>
      <c r="H22" s="25"/>
      <c r="I22" s="25"/>
      <c r="J22" s="25"/>
      <c r="K22" s="25"/>
      <c r="L22" s="25"/>
      <c r="M22" s="25"/>
      <c r="N22" s="171"/>
    </row>
    <row r="23" spans="2:14" x14ac:dyDescent="0.3">
      <c r="B23" s="26" t="s">
        <v>4</v>
      </c>
      <c r="C23" s="168"/>
      <c r="D23" s="25" t="str">
        <f>IF(午餐設計表!K22&gt;"",午餐設計表!K22,"")</f>
        <v>客家小炒</v>
      </c>
      <c r="E23" s="25"/>
      <c r="F23" s="25"/>
      <c r="G23" s="25"/>
      <c r="H23" s="25"/>
      <c r="I23" s="25"/>
      <c r="J23" s="25"/>
      <c r="K23" s="25"/>
      <c r="L23" s="25"/>
      <c r="M23" s="25"/>
      <c r="N23" s="171"/>
    </row>
    <row r="24" spans="2:14" x14ac:dyDescent="0.3">
      <c r="B24" s="27"/>
      <c r="C24" s="168"/>
      <c r="D24" s="25" t="str">
        <f>IF(午餐設計表!N22&gt;"",午餐設計表!N22,"")</f>
        <v>炒油菜</v>
      </c>
      <c r="E24" s="25"/>
      <c r="F24" s="25"/>
      <c r="G24" s="25"/>
      <c r="H24" s="25"/>
      <c r="I24" s="25"/>
      <c r="J24" s="25"/>
      <c r="K24" s="25"/>
      <c r="L24" s="25"/>
      <c r="M24" s="25"/>
      <c r="N24" s="171"/>
    </row>
    <row r="25" spans="2:14" x14ac:dyDescent="0.3">
      <c r="B25" s="27"/>
      <c r="C25" s="168"/>
      <c r="D25" s="28" t="str">
        <f>IF(午餐設計表!Q22&gt;"",午餐設計表!Q22,"")</f>
        <v>味噌海芽湯</v>
      </c>
      <c r="E25" s="28"/>
      <c r="F25" s="28"/>
      <c r="G25" s="28"/>
      <c r="H25" s="28"/>
      <c r="I25" s="28"/>
      <c r="J25" s="28"/>
      <c r="K25" s="28"/>
      <c r="L25" s="28"/>
      <c r="M25" s="28"/>
      <c r="N25" s="171"/>
    </row>
    <row r="26" spans="2:14" ht="16.8" thickBot="1" x14ac:dyDescent="0.35">
      <c r="B26" s="27"/>
      <c r="C26" s="169"/>
      <c r="D26" s="30" t="str">
        <f>IF(午餐設計表!T22&gt;"",午餐設計表!T22,"")</f>
        <v/>
      </c>
      <c r="E26" s="28"/>
      <c r="F26" s="28"/>
      <c r="G26" s="28"/>
      <c r="H26" s="28"/>
      <c r="I26" s="28"/>
      <c r="J26" s="28"/>
      <c r="K26" s="28"/>
      <c r="L26" s="28"/>
      <c r="M26" s="28"/>
      <c r="N26" s="171"/>
    </row>
    <row r="27" spans="2:14" x14ac:dyDescent="0.3">
      <c r="B27" s="31">
        <f>IF(午餐設計表!B31&lt;&gt;"",午餐設計表!B31,"")</f>
        <v>3</v>
      </c>
      <c r="C27" s="167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70"/>
    </row>
    <row r="28" spans="2:14" x14ac:dyDescent="0.3">
      <c r="B28" s="26" t="s">
        <v>3</v>
      </c>
      <c r="C28" s="168"/>
      <c r="D28" s="25" t="str">
        <f>IF(午餐設計表!E31&gt;"",午餐設計表!E31,"")</f>
        <v>泰式酸辣魚丁(獎勵金)</v>
      </c>
      <c r="E28" s="25"/>
      <c r="F28" s="25"/>
      <c r="G28" s="25"/>
      <c r="H28" s="25"/>
      <c r="I28" s="25"/>
      <c r="J28" s="25"/>
      <c r="K28" s="25"/>
      <c r="L28" s="25"/>
      <c r="M28" s="25"/>
      <c r="N28" s="171"/>
    </row>
    <row r="29" spans="2:14" x14ac:dyDescent="0.3">
      <c r="B29" s="26">
        <f>IF(午餐設計表!B33&lt;&gt;"",午餐設計表!B33,"")</f>
        <v>16</v>
      </c>
      <c r="C29" s="168"/>
      <c r="D29" s="25" t="str">
        <f>IF(午餐設計表!H31&gt;"",午餐設計表!H31,"")</f>
        <v>蔥燒肉末豆腐</v>
      </c>
      <c r="E29" s="25"/>
      <c r="F29" s="25"/>
      <c r="G29" s="25"/>
      <c r="H29" s="25"/>
      <c r="I29" s="25"/>
      <c r="J29" s="25"/>
      <c r="K29" s="25"/>
      <c r="L29" s="25"/>
      <c r="M29" s="25"/>
      <c r="N29" s="171"/>
    </row>
    <row r="30" spans="2:14" x14ac:dyDescent="0.3">
      <c r="B30" s="26" t="s">
        <v>4</v>
      </c>
      <c r="C30" s="168"/>
      <c r="D30" s="25" t="str">
        <f>IF(午餐設計表!K31&gt;"",午餐設計表!K31,"")</f>
        <v>白玉什錦</v>
      </c>
      <c r="E30" s="25"/>
      <c r="F30" s="25"/>
      <c r="G30" s="25"/>
      <c r="H30" s="25"/>
      <c r="I30" s="25"/>
      <c r="J30" s="25"/>
      <c r="K30" s="25"/>
      <c r="L30" s="25"/>
      <c r="M30" s="25"/>
      <c r="N30" s="171"/>
    </row>
    <row r="31" spans="2:14" x14ac:dyDescent="0.3">
      <c r="B31" s="27"/>
      <c r="C31" s="168"/>
      <c r="D31" s="25" t="str">
        <f>IF(午餐設計表!N31&gt;"",午餐設計表!N31,"")</f>
        <v>炒蚵白菜</v>
      </c>
      <c r="E31" s="25"/>
      <c r="F31" s="25"/>
      <c r="G31" s="25"/>
      <c r="H31" s="25"/>
      <c r="I31" s="25"/>
      <c r="J31" s="25"/>
      <c r="K31" s="25"/>
      <c r="L31" s="25"/>
      <c r="M31" s="25"/>
      <c r="N31" s="171"/>
    </row>
    <row r="32" spans="2:14" x14ac:dyDescent="0.3">
      <c r="B32" s="27"/>
      <c r="C32" s="168"/>
      <c r="D32" s="28" t="str">
        <f>IF(午餐設計表!Q31&gt;"",午餐設計表!Q31,"")</f>
        <v>冬瓜大骨湯</v>
      </c>
      <c r="E32" s="28"/>
      <c r="F32" s="28"/>
      <c r="G32" s="28"/>
      <c r="H32" s="28"/>
      <c r="I32" s="28"/>
      <c r="J32" s="28"/>
      <c r="K32" s="28"/>
      <c r="L32" s="28"/>
      <c r="M32" s="28"/>
      <c r="N32" s="171"/>
    </row>
    <row r="33" spans="2:14" ht="16.8" thickBot="1" x14ac:dyDescent="0.35">
      <c r="B33" s="29"/>
      <c r="C33" s="169"/>
      <c r="D33" s="30" t="str">
        <f>IF(午餐設計表!T31&gt;"",午餐設計表!T31,"")</f>
        <v>愛心牛奶球(401+10)(15元精進)</v>
      </c>
      <c r="E33" s="30"/>
      <c r="F33" s="30"/>
      <c r="G33" s="30"/>
      <c r="H33" s="30"/>
      <c r="I33" s="30"/>
      <c r="J33" s="30"/>
      <c r="K33" s="30"/>
      <c r="L33" s="30"/>
      <c r="M33" s="30"/>
      <c r="N33" s="172"/>
    </row>
    <row r="34" spans="2:14" x14ac:dyDescent="0.3">
      <c r="B34" s="31">
        <f>IF(午餐設計表!B40&lt;&gt;"",午餐設計表!B40,"")</f>
        <v>3</v>
      </c>
      <c r="C34" s="167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70"/>
    </row>
    <row r="35" spans="2:14" x14ac:dyDescent="0.3">
      <c r="B35" s="26" t="s">
        <v>3</v>
      </c>
      <c r="C35" s="168"/>
      <c r="D35" s="25" t="str">
        <f>IF(午餐設計表!E40&gt;"",午餐設計表!E40,"")</f>
        <v>芋頭燒雞</v>
      </c>
      <c r="E35" s="25"/>
      <c r="F35" s="25"/>
      <c r="G35" s="25"/>
      <c r="H35" s="25"/>
      <c r="I35" s="25"/>
      <c r="J35" s="25"/>
      <c r="K35" s="25"/>
      <c r="L35" s="25"/>
      <c r="M35" s="25"/>
      <c r="N35" s="171"/>
    </row>
    <row r="36" spans="2:14" x14ac:dyDescent="0.3">
      <c r="B36" s="26">
        <f>IF(午餐設計表!B42&lt;&gt;"",午餐設計表!B42,"")</f>
        <v>17</v>
      </c>
      <c r="C36" s="168"/>
      <c r="D36" s="25" t="str">
        <f>IF(午餐設計表!H40&gt;"",午餐設計表!H40,"")</f>
        <v>白菜燴肉羹</v>
      </c>
      <c r="E36" s="25"/>
      <c r="F36" s="25"/>
      <c r="G36" s="25"/>
      <c r="H36" s="25"/>
      <c r="I36" s="25"/>
      <c r="J36" s="25"/>
      <c r="K36" s="25"/>
      <c r="L36" s="25"/>
      <c r="M36" s="25"/>
      <c r="N36" s="171"/>
    </row>
    <row r="37" spans="2:14" x14ac:dyDescent="0.3">
      <c r="B37" s="26" t="s">
        <v>4</v>
      </c>
      <c r="C37" s="168"/>
      <c r="D37" s="25" t="str">
        <f>IF(午餐設計表!K40&gt;"",午餐設計表!K40,"")</f>
        <v>蔥花碎脯蛋</v>
      </c>
      <c r="E37" s="25"/>
      <c r="F37" s="25"/>
      <c r="G37" s="25"/>
      <c r="H37" s="25"/>
      <c r="I37" s="25"/>
      <c r="J37" s="25"/>
      <c r="K37" s="25"/>
      <c r="L37" s="25"/>
      <c r="M37" s="25"/>
      <c r="N37" s="171"/>
    </row>
    <row r="38" spans="2:14" x14ac:dyDescent="0.3">
      <c r="B38" s="27"/>
      <c r="C38" s="168"/>
      <c r="D38" s="25" t="str">
        <f>IF(午餐設計表!N40&gt;"",午餐設計表!N40,"")</f>
        <v>炒有機青松菜</v>
      </c>
      <c r="E38" s="25"/>
      <c r="F38" s="25"/>
      <c r="G38" s="25"/>
      <c r="H38" s="25"/>
      <c r="I38" s="25"/>
      <c r="J38" s="25"/>
      <c r="K38" s="25"/>
      <c r="L38" s="25"/>
      <c r="M38" s="25"/>
      <c r="N38" s="171"/>
    </row>
    <row r="39" spans="2:14" x14ac:dyDescent="0.3">
      <c r="B39" s="27"/>
      <c r="C39" s="168"/>
      <c r="D39" s="28" t="str">
        <f>IF(午餐設計表!Q40&gt;"",午餐設計表!Q40,"")</f>
        <v>牛蒡雞湯</v>
      </c>
      <c r="E39" s="28"/>
      <c r="F39" s="28"/>
      <c r="G39" s="28"/>
      <c r="H39" s="28"/>
      <c r="I39" s="28"/>
      <c r="J39" s="28"/>
      <c r="K39" s="28"/>
      <c r="L39" s="28"/>
      <c r="M39" s="28"/>
      <c r="N39" s="171"/>
    </row>
    <row r="40" spans="2:14" ht="16.8" thickBot="1" x14ac:dyDescent="0.35">
      <c r="B40" s="29"/>
      <c r="C40" s="169"/>
      <c r="D40" s="30" t="str">
        <f>IF(午餐設計表!T40&gt;"",午餐設計表!T40,"")</f>
        <v>光泉優酪乳(20元精進)(401+10備)</v>
      </c>
      <c r="E40" s="30"/>
      <c r="F40" s="30"/>
      <c r="G40" s="30"/>
      <c r="H40" s="30"/>
      <c r="I40" s="30"/>
      <c r="J40" s="30"/>
      <c r="K40" s="30"/>
      <c r="L40" s="30"/>
      <c r="M40" s="30"/>
      <c r="N40" s="172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80" t="str">
        <f>午餐設計表!B1</f>
        <v>0129 彰化縣線西鄉線西國中 111學年度第2學期第5週午餐菜單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3</v>
      </c>
      <c r="B4" s="53" t="str">
        <f>午餐設計表!D4</f>
        <v>白米飯(385+16素)主食雜糧先送</v>
      </c>
      <c r="C4" s="53" t="s">
        <v>33</v>
      </c>
      <c r="D4" s="53" t="s">
        <v>34</v>
      </c>
      <c r="E4" s="53" t="str">
        <f>午餐設計表!E4</f>
        <v>瓜仔肉燥</v>
      </c>
      <c r="F4" s="53"/>
      <c r="G4" s="53" t="s">
        <v>34</v>
      </c>
      <c r="H4" s="53" t="str">
        <f>午餐設計表!H4</f>
        <v>三杯百頁</v>
      </c>
      <c r="I4" s="53"/>
      <c r="J4" s="53" t="s">
        <v>34</v>
      </c>
      <c r="K4" s="53" t="str">
        <f>午餐設計表!K4</f>
        <v>桂竹筍炒肉絲</v>
      </c>
      <c r="L4" s="53"/>
      <c r="M4" s="53" t="s">
        <v>34</v>
      </c>
      <c r="N4" s="53" t="str">
        <f>午餐設計表!N4</f>
        <v>炒高麗菜</v>
      </c>
      <c r="O4" s="53"/>
      <c r="P4" s="53" t="s">
        <v>34</v>
      </c>
      <c r="Q4" s="53" t="str">
        <f>午餐設計表!Q4</f>
        <v>菜頭龍骨湯</v>
      </c>
      <c r="R4" s="53"/>
      <c r="S4" s="53" t="s">
        <v>34</v>
      </c>
      <c r="T4" s="175">
        <f>午餐設計表!T4</f>
        <v>0</v>
      </c>
      <c r="U4" s="54" t="s">
        <v>35</v>
      </c>
      <c r="V4" s="55" t="s">
        <v>36</v>
      </c>
      <c r="W4" s="56" t="str">
        <f>午餐設計表!X4</f>
        <v>6.1份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>絞肉香里(粗)</v>
      </c>
      <c r="F5" s="58"/>
      <c r="G5" s="61">
        <f>午餐設計表!F5</f>
        <v>30</v>
      </c>
      <c r="H5" s="60" t="str">
        <f>午餐設計表!H5</f>
        <v>杏鮑菇(A)(QR)</v>
      </c>
      <c r="I5" s="60"/>
      <c r="J5" s="61">
        <f>午餐設計表!I5</f>
        <v>15</v>
      </c>
      <c r="K5" s="58" t="str">
        <f>午餐設計表!K5</f>
        <v xml:space="preserve">熟桂竹筍(切)淨重 </v>
      </c>
      <c r="L5" s="60"/>
      <c r="M5" s="61">
        <f>午餐設計表!L5</f>
        <v>28</v>
      </c>
      <c r="N5" s="58" t="str">
        <f>午餐設計表!N5</f>
        <v>高麗菜(去心)實重</v>
      </c>
      <c r="O5" s="60"/>
      <c r="P5" s="61">
        <f>午餐設計表!O5</f>
        <v>36</v>
      </c>
      <c r="Q5" s="58" t="str">
        <f>午餐設計表!Q5</f>
        <v>菜頭(去皮)</v>
      </c>
      <c r="R5" s="60"/>
      <c r="S5" s="61">
        <f>午餐設計表!R5</f>
        <v>15</v>
      </c>
      <c r="T5" s="176"/>
      <c r="U5" s="62" t="str">
        <f>午餐設計表!V5</f>
        <v>103.6 g</v>
      </c>
      <c r="V5" s="63" t="s">
        <v>38</v>
      </c>
      <c r="W5" s="64" t="str">
        <f>午餐設計表!X5</f>
        <v>0.0份</v>
      </c>
    </row>
    <row r="6" spans="1:23" ht="27.75" customHeight="1" x14ac:dyDescent="0.4">
      <c r="A6" s="57">
        <f>午餐設計表!B6</f>
        <v>13</v>
      </c>
      <c r="B6" s="58"/>
      <c r="C6" s="58"/>
      <c r="D6" s="59"/>
      <c r="E6" s="60" t="str">
        <f>午餐設計表!E6</f>
        <v xml:space="preserve">碎瓜(玖順) </v>
      </c>
      <c r="F6" s="58"/>
      <c r="G6" s="61">
        <f>午餐設計表!F6</f>
        <v>5</v>
      </c>
      <c r="H6" s="60" t="str">
        <f>午餐設計表!H6</f>
        <v xml:space="preserve">百頁丁(中丁)榮洲 </v>
      </c>
      <c r="I6" s="60"/>
      <c r="J6" s="61">
        <f>午餐設計表!I6</f>
        <v>15</v>
      </c>
      <c r="K6" s="58" t="str">
        <f>午餐設計表!K6</f>
        <v>肉絲香里</v>
      </c>
      <c r="L6" s="60"/>
      <c r="M6" s="61">
        <f>午餐設計表!L6</f>
        <v>6</v>
      </c>
      <c r="N6" s="58" t="str">
        <f>午餐設計表!N6</f>
        <v>碎蒜(0.6K/包)</v>
      </c>
      <c r="O6" s="60"/>
      <c r="P6" s="61">
        <f>午餐設計表!O6</f>
        <v>1</v>
      </c>
      <c r="Q6" s="58" t="str">
        <f>午餐設計表!Q6</f>
        <v>龍骨丁(CAS)</v>
      </c>
      <c r="R6" s="60"/>
      <c r="S6" s="61">
        <f>午餐設計表!R6</f>
        <v>3</v>
      </c>
      <c r="T6" s="176"/>
      <c r="U6" s="65" t="s">
        <v>39</v>
      </c>
      <c r="V6" s="66" t="s">
        <v>40</v>
      </c>
      <c r="W6" s="64" t="str">
        <f>午餐設計表!X6</f>
        <v>3.7份</v>
      </c>
    </row>
    <row r="7" spans="1:23" ht="27.75" customHeight="1" x14ac:dyDescent="0.4">
      <c r="A7" s="57" t="s">
        <v>41</v>
      </c>
      <c r="B7" s="58"/>
      <c r="C7" s="58"/>
      <c r="D7" s="59"/>
      <c r="E7" s="60" t="str">
        <f>午餐設計表!E7</f>
        <v xml:space="preserve">非基改小小豆干丁榮洲 </v>
      </c>
      <c r="F7" s="67"/>
      <c r="G7" s="61">
        <f>午餐設計表!F7</f>
        <v>5</v>
      </c>
      <c r="H7" s="60" t="str">
        <f>午餐設計表!H7</f>
        <v>紅蘿蔔(去皮)</v>
      </c>
      <c r="I7" s="67"/>
      <c r="J7" s="61">
        <f>午餐設計表!I7</f>
        <v>2</v>
      </c>
      <c r="K7" s="58" t="str">
        <f>午餐設計表!K7</f>
        <v>木耳(整朵)</v>
      </c>
      <c r="L7" s="67"/>
      <c r="M7" s="61">
        <f>午餐設計表!L7</f>
        <v>1</v>
      </c>
      <c r="N7" s="58" t="str">
        <f>午餐設計表!N7</f>
        <v>紅蘿蔔(去皮)</v>
      </c>
      <c r="O7" s="67"/>
      <c r="P7" s="61">
        <f>午餐設計表!O7</f>
        <v>1</v>
      </c>
      <c r="Q7" s="58" t="str">
        <f>午餐設計表!Q7</f>
        <v>香菜(150g/把)</v>
      </c>
      <c r="R7" s="67"/>
      <c r="S7" s="61">
        <f>午餐設計表!R7</f>
        <v>1</v>
      </c>
      <c r="T7" s="176"/>
      <c r="U7" s="62" t="str">
        <f>午餐設計表!V6</f>
        <v>22.3 g</v>
      </c>
      <c r="V7" s="66" t="s">
        <v>42</v>
      </c>
      <c r="W7" s="64" t="str">
        <f>午餐設計表!X7</f>
        <v>2.4份</v>
      </c>
    </row>
    <row r="8" spans="1:23" ht="27.75" customHeight="1" x14ac:dyDescent="0.4">
      <c r="A8" s="178" t="s">
        <v>43</v>
      </c>
      <c r="B8" s="58" t="str">
        <f>午餐設計表!E8</f>
        <v xml:space="preserve">油蔥酥(大-600g) </v>
      </c>
      <c r="C8" s="58"/>
      <c r="D8" s="59">
        <f>午餐設計表!F8</f>
        <v>1</v>
      </c>
      <c r="E8" s="60" t="str">
        <f>午餐設計表!E8</f>
        <v xml:space="preserve">油蔥酥(大-600g) </v>
      </c>
      <c r="F8" s="67"/>
      <c r="G8" s="61">
        <f>午餐設計表!F8</f>
        <v>1</v>
      </c>
      <c r="H8" s="60" t="str">
        <f>午餐設計表!H8</f>
        <v>九層塔</v>
      </c>
      <c r="I8" s="67"/>
      <c r="J8" s="61">
        <f>午餐設計表!I8</f>
        <v>0.3</v>
      </c>
      <c r="K8" s="58" t="str">
        <f>午餐設計表!K8</f>
        <v>紅蘿蔔(去皮)</v>
      </c>
      <c r="L8" s="67"/>
      <c r="M8" s="61">
        <f>午餐設計表!L8</f>
        <v>1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6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 x14ac:dyDescent="0.4">
      <c r="A9" s="178"/>
      <c r="B9" s="58" t="str">
        <f>午餐設計表!E9</f>
        <v>蒜仁(0.6K/包)</v>
      </c>
      <c r="C9" s="58"/>
      <c r="D9" s="59">
        <f>午餐設計表!F9</f>
        <v>0.5</v>
      </c>
      <c r="E9" s="60" t="str">
        <f>午餐設計表!E9</f>
        <v>蒜仁(0.6K/包)</v>
      </c>
      <c r="F9" s="67"/>
      <c r="G9" s="61">
        <f>午餐設計表!F9</f>
        <v>0.5</v>
      </c>
      <c r="H9" s="60" t="str">
        <f>午餐設計表!H9</f>
        <v>薑母</v>
      </c>
      <c r="I9" s="67"/>
      <c r="J9" s="61">
        <f>午餐設計表!I9</f>
        <v>0.3</v>
      </c>
      <c r="K9" s="58" t="str">
        <f>午餐設計表!K9</f>
        <v>新鮮辣椒</v>
      </c>
      <c r="L9" s="67"/>
      <c r="M9" s="61">
        <f>午餐設計表!L9</f>
        <v>0.3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6"/>
      <c r="U9" s="62" t="str">
        <f>午餐設計表!V7</f>
        <v>33.1 g</v>
      </c>
      <c r="V9" s="68" t="s">
        <v>46</v>
      </c>
      <c r="W9" s="64" t="str">
        <f>午餐設計表!X9</f>
        <v>2.3份</v>
      </c>
    </row>
    <row r="10" spans="1:23" ht="27.75" customHeight="1" x14ac:dyDescent="0.3">
      <c r="A10" s="69" t="s">
        <v>47</v>
      </c>
      <c r="B10" s="58" t="str">
        <f>午餐設計表!E10</f>
        <v>蔥(0.5K/把)</v>
      </c>
      <c r="C10" s="67"/>
      <c r="D10" s="59">
        <f>午餐設計表!F10</f>
        <v>0.5</v>
      </c>
      <c r="E10" s="60" t="str">
        <f>午餐設計表!E10</f>
        <v>蔥(0.5K/把)</v>
      </c>
      <c r="F10" s="67"/>
      <c r="G10" s="61">
        <f>午餐設計表!F10</f>
        <v>0.5</v>
      </c>
      <c r="H10" s="60">
        <f>午餐設計表!H10</f>
        <v>0</v>
      </c>
      <c r="I10" s="67"/>
      <c r="J10" s="61">
        <f>午餐設計表!I10</f>
        <v>0</v>
      </c>
      <c r="K10" s="58" t="str">
        <f>午餐設計表!K10</f>
        <v>薑母</v>
      </c>
      <c r="L10" s="67"/>
      <c r="M10" s="61">
        <f>午餐設計表!L10</f>
        <v>0.3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6"/>
      <c r="U10" s="65" t="s">
        <v>48</v>
      </c>
      <c r="V10" s="70"/>
      <c r="W10" s="71"/>
    </row>
    <row r="11" spans="1:23" ht="27.75" customHeight="1" x14ac:dyDescent="0.4">
      <c r="A11" s="72">
        <f>午餐設計表!B12</f>
        <v>401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7"/>
      <c r="U11" s="74" t="str">
        <f>午餐設計表!V4</f>
        <v>791大卡</v>
      </c>
      <c r="V11" s="75"/>
      <c r="W11" s="76"/>
    </row>
    <row r="12" spans="1:23" ht="27.75" customHeight="1" x14ac:dyDescent="0.4">
      <c r="A12" s="52">
        <f>午餐設計表!B13</f>
        <v>3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清蒸石斑魚</v>
      </c>
      <c r="F12" s="53"/>
      <c r="G12" s="53"/>
      <c r="H12" s="53" t="str">
        <f>午餐設計表!H13</f>
        <v>洋蔥炒肉絲</v>
      </c>
      <c r="I12" s="53"/>
      <c r="J12" s="53"/>
      <c r="K12" s="53" t="str">
        <f>午餐設計表!K13</f>
        <v>黃瓜什錦</v>
      </c>
      <c r="L12" s="53"/>
      <c r="M12" s="53"/>
      <c r="N12" s="53" t="str">
        <f>午餐設計表!N13</f>
        <v>炒青江菜</v>
      </c>
      <c r="O12" s="53"/>
      <c r="P12" s="53"/>
      <c r="Q12" s="53" t="str">
        <f>午餐設計表!Q13</f>
        <v>五福芋圓湯</v>
      </c>
      <c r="R12" s="53"/>
      <c r="S12" s="53"/>
      <c r="T12" s="175" t="str">
        <f>午餐設計表!T13</f>
        <v>茂谷(主菜換401+10)</v>
      </c>
      <c r="U12" s="54" t="s">
        <v>35</v>
      </c>
      <c r="V12" s="55" t="s">
        <v>36</v>
      </c>
      <c r="W12" s="56" t="str">
        <f>午餐設計表!X13</f>
        <v>5.9份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>石斑魚丁(QR農委會)</v>
      </c>
      <c r="F13" s="58"/>
      <c r="G13" s="61">
        <f>午餐設計表!F14</f>
        <v>31</v>
      </c>
      <c r="H13" s="58" t="str">
        <f>午餐設計表!H14</f>
        <v>洋蔥</v>
      </c>
      <c r="I13" s="60"/>
      <c r="J13" s="59">
        <f>午餐設計表!I14</f>
        <v>18</v>
      </c>
      <c r="K13" s="58" t="str">
        <f>午餐設計表!K14</f>
        <v>大黃瓜(去皮籽實重)</v>
      </c>
      <c r="L13" s="60"/>
      <c r="M13" s="61">
        <f>午餐設計表!L14</f>
        <v>27</v>
      </c>
      <c r="N13" s="58" t="str">
        <f>午餐設計表!N14</f>
        <v>青江菜(去頭)實重</v>
      </c>
      <c r="O13" s="60"/>
      <c r="P13" s="61">
        <f>午餐設計表!O14</f>
        <v>36</v>
      </c>
      <c r="Q13" s="58" t="str">
        <f>午餐設計表!Q14</f>
        <v>二砂台糖(1K/包)</v>
      </c>
      <c r="R13" s="60"/>
      <c r="S13" s="61">
        <f>午餐設計表!R14</f>
        <v>10</v>
      </c>
      <c r="T13" s="176"/>
      <c r="U13" s="62" t="str">
        <f>午餐設計表!V14</f>
        <v>118.0 g</v>
      </c>
      <c r="V13" s="63" t="s">
        <v>38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14</v>
      </c>
      <c r="B14" s="60"/>
      <c r="C14" s="60"/>
      <c r="D14" s="61"/>
      <c r="E14" s="60" t="str">
        <f>午餐設計表!E15</f>
        <v>玻璃紙</v>
      </c>
      <c r="F14" s="58"/>
      <c r="G14" s="61">
        <f>午餐設計表!F15</f>
        <v>20</v>
      </c>
      <c r="H14" s="58" t="str">
        <f>午餐設計表!H16</f>
        <v>杏鮑菇(A)(QR)</v>
      </c>
      <c r="I14" s="60"/>
      <c r="J14" s="59">
        <f>午餐設計表!I16</f>
        <v>6</v>
      </c>
      <c r="K14" s="58" t="str">
        <f>午餐設計表!K15</f>
        <v xml:space="preserve">黑輪條(小)(如記) </v>
      </c>
      <c r="L14" s="60"/>
      <c r="M14" s="61">
        <f>午餐設計表!L15</f>
        <v>6</v>
      </c>
      <c r="N14" s="58" t="str">
        <f>午餐設計表!N15</f>
        <v>碎蒜(0.6K/包)</v>
      </c>
      <c r="O14" s="60"/>
      <c r="P14" s="61">
        <f>午餐設計表!O15</f>
        <v>1</v>
      </c>
      <c r="Q14" s="58" t="str">
        <f>午餐設計表!Q15</f>
        <v xml:space="preserve">五彩芋圓(0.6k/包) </v>
      </c>
      <c r="R14" s="60"/>
      <c r="S14" s="61">
        <f>午餐設計表!R15</f>
        <v>10</v>
      </c>
      <c r="T14" s="176"/>
      <c r="U14" s="65" t="s">
        <v>39</v>
      </c>
      <c r="V14" s="66" t="s">
        <v>40</v>
      </c>
      <c r="W14" s="64" t="str">
        <f>午餐設計表!X15</f>
        <v>3.7份</v>
      </c>
    </row>
    <row r="15" spans="1:23" ht="27.75" customHeight="1" x14ac:dyDescent="0.4">
      <c r="A15" s="57" t="s">
        <v>41</v>
      </c>
      <c r="B15" s="67"/>
      <c r="C15" s="67"/>
      <c r="D15" s="61"/>
      <c r="E15" s="60" t="str">
        <f>午餐設計表!E16</f>
        <v>剝皮辣椒(450g)</v>
      </c>
      <c r="F15" s="67"/>
      <c r="G15" s="61">
        <f>午餐設計表!F16</f>
        <v>5</v>
      </c>
      <c r="H15" s="58" t="str">
        <f>午餐設計表!H15</f>
        <v>肉絲香里</v>
      </c>
      <c r="I15" s="67"/>
      <c r="J15" s="59">
        <f>午餐設計表!I15</f>
        <v>12</v>
      </c>
      <c r="K15" s="58" t="str">
        <f>午餐設計表!K16</f>
        <v>木耳(整朵)</v>
      </c>
      <c r="L15" s="67"/>
      <c r="M15" s="61">
        <f>午餐設計表!L16</f>
        <v>1.5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 xml:space="preserve">大粉圓 </v>
      </c>
      <c r="R15" s="67"/>
      <c r="S15" s="61">
        <f>午餐設計表!R16</f>
        <v>6</v>
      </c>
      <c r="T15" s="176"/>
      <c r="U15" s="62" t="str">
        <f>午餐設計表!V15</f>
        <v>23.3 g</v>
      </c>
      <c r="V15" s="66" t="s">
        <v>42</v>
      </c>
      <c r="W15" s="64" t="str">
        <f>午餐設計表!X16</f>
        <v>2.4份</v>
      </c>
    </row>
    <row r="16" spans="1:23" ht="27.75" customHeight="1" x14ac:dyDescent="0.4">
      <c r="A16" s="178" t="s">
        <v>49</v>
      </c>
      <c r="B16" s="67"/>
      <c r="C16" s="67"/>
      <c r="D16" s="61"/>
      <c r="E16" s="60" t="str">
        <f>午餐設計表!E17</f>
        <v>豆腐榮洲(約4.5K)非基因</v>
      </c>
      <c r="F16" s="67"/>
      <c r="G16" s="61">
        <f>午餐設計表!F17</f>
        <v>2</v>
      </c>
      <c r="H16" s="58" t="str">
        <f>午餐設計表!H17</f>
        <v>彩色椒(混合)</v>
      </c>
      <c r="I16" s="67"/>
      <c r="J16" s="59">
        <f>午餐設計表!I17</f>
        <v>3</v>
      </c>
      <c r="K16" s="58" t="str">
        <f>午餐設計表!K17</f>
        <v>紅蘿蔔(去皮)</v>
      </c>
      <c r="L16" s="67"/>
      <c r="M16" s="61">
        <f>午餐設計表!L17</f>
        <v>1.5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6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4">
      <c r="A17" s="178"/>
      <c r="B17" s="67"/>
      <c r="C17" s="67"/>
      <c r="D17" s="61"/>
      <c r="E17" s="60" t="str">
        <f>午餐設計表!E18</f>
        <v>紅蘿蔔(去皮)</v>
      </c>
      <c r="F17" s="67"/>
      <c r="G17" s="61">
        <f>午餐設計表!F18</f>
        <v>1.5</v>
      </c>
      <c r="H17" s="58" t="e">
        <f>午餐設計表!#REF!</f>
        <v>#REF!</v>
      </c>
      <c r="I17" s="67"/>
      <c r="J17" s="59" t="e">
        <f>午餐設計表!#REF!</f>
        <v>#REF!</v>
      </c>
      <c r="K17" s="58" t="str">
        <f>午餐設計表!K18</f>
        <v>冬蝦</v>
      </c>
      <c r="L17" s="67"/>
      <c r="M17" s="61">
        <f>午餐設計表!L18</f>
        <v>0.3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6"/>
      <c r="U17" s="62" t="str">
        <f>午餐設計表!V16</f>
        <v>36.8 g</v>
      </c>
      <c r="V17" s="68" t="s">
        <v>46</v>
      </c>
      <c r="W17" s="64" t="str">
        <f>午餐設計表!X18</f>
        <v>1.4份</v>
      </c>
    </row>
    <row r="18" spans="1:23" ht="27.75" customHeight="1" x14ac:dyDescent="0.3">
      <c r="A18" s="69" t="s">
        <v>47</v>
      </c>
      <c r="B18" s="67"/>
      <c r="C18" s="67"/>
      <c r="D18" s="61"/>
      <c r="E18" s="60" t="str">
        <f>午餐設計表!E19</f>
        <v>袖珍菇(QR)</v>
      </c>
      <c r="F18" s="67"/>
      <c r="G18" s="61">
        <f>午餐設計表!F19</f>
        <v>1.5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6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 t="str">
        <f>午餐設計表!E20</f>
        <v>鴻喜菇 (QR) 1.5公斤,蔥(1K/把) 1把,薑絲(0.6K/包) 1包,魚露(360ml/罐) 1罐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7"/>
      <c r="U19" s="62" t="str">
        <f>午餐設計表!V13</f>
        <v>849大卡</v>
      </c>
      <c r="V19" s="78"/>
      <c r="W19" s="79"/>
    </row>
    <row r="20" spans="1:23" ht="27.75" customHeight="1" x14ac:dyDescent="0.4">
      <c r="A20" s="80">
        <f>午餐設計表!B22</f>
        <v>3</v>
      </c>
      <c r="B20" s="53" t="str">
        <f>午餐設計表!D22</f>
        <v>燕麥飯(327+16素)</v>
      </c>
      <c r="C20" s="53" t="s">
        <v>33</v>
      </c>
      <c r="D20" s="53"/>
      <c r="E20" s="53" t="str">
        <f>午餐設計表!E22</f>
        <v>御膳大排</v>
      </c>
      <c r="F20" s="53"/>
      <c r="G20" s="53"/>
      <c r="H20" s="53" t="str">
        <f>午餐設計表!H22</f>
        <v>田園咖哩</v>
      </c>
      <c r="I20" s="53"/>
      <c r="J20" s="53"/>
      <c r="K20" s="53" t="str">
        <f>午餐設計表!K22</f>
        <v>客家小炒</v>
      </c>
      <c r="L20" s="53"/>
      <c r="M20" s="53"/>
      <c r="N20" s="53" t="str">
        <f>午餐設計表!N22</f>
        <v>炒油菜</v>
      </c>
      <c r="O20" s="53"/>
      <c r="P20" s="53"/>
      <c r="Q20" s="53" t="str">
        <f>午餐設計表!Q22</f>
        <v>味噌海芽湯</v>
      </c>
      <c r="R20" s="53"/>
      <c r="S20" s="53"/>
      <c r="T20" s="175">
        <f>午餐設計表!T22</f>
        <v>0</v>
      </c>
      <c r="U20" s="54" t="s">
        <v>35</v>
      </c>
      <c r="V20" s="55" t="s">
        <v>36</v>
      </c>
      <c r="W20" s="56" t="str">
        <f>午餐設計表!X22</f>
        <v>6.3份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>強匠御膳大排(75g)-片</v>
      </c>
      <c r="F21" s="60"/>
      <c r="G21" s="61">
        <f>午餐設計表!F23</f>
        <v>327</v>
      </c>
      <c r="H21" s="60" t="str">
        <f>午餐設計表!H23</f>
        <v>洋芋(去皮-泡水)</v>
      </c>
      <c r="I21" s="58"/>
      <c r="J21" s="61">
        <f>午餐設計表!I23</f>
        <v>10</v>
      </c>
      <c r="K21" s="60" t="str">
        <f>午餐設計表!K23</f>
        <v>西芹菜(去頭葉)</v>
      </c>
      <c r="L21" s="60"/>
      <c r="M21" s="61">
        <f>午餐設計表!L23</f>
        <v>10</v>
      </c>
      <c r="N21" s="60" t="str">
        <f>午餐設計表!N23</f>
        <v>油菜(去頭)實重</v>
      </c>
      <c r="O21" s="60"/>
      <c r="P21" s="61">
        <f>午餐設計表!O23</f>
        <v>28</v>
      </c>
      <c r="Q21" s="60" t="str">
        <f>午餐設計表!Q23</f>
        <v xml:space="preserve">味噌(Ｋ) </v>
      </c>
      <c r="R21" s="60"/>
      <c r="S21" s="61">
        <f>午餐設計表!R23</f>
        <v>4</v>
      </c>
      <c r="T21" s="176"/>
      <c r="U21" s="62" t="str">
        <f>午餐設計表!V23</f>
        <v>110.7 g</v>
      </c>
      <c r="V21" s="63" t="s">
        <v>38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15</v>
      </c>
      <c r="B22" s="60"/>
      <c r="C22" s="58"/>
      <c r="D22" s="60"/>
      <c r="E22" s="60" t="str">
        <f>午餐設計表!E24</f>
        <v>強匠御膳大排(75g)備品-片</v>
      </c>
      <c r="F22" s="60"/>
      <c r="G22" s="61">
        <f>午餐設計表!F24</f>
        <v>30</v>
      </c>
      <c r="H22" s="60" t="str">
        <f>午餐設計表!H24</f>
        <v>蕃薯(去皮)</v>
      </c>
      <c r="I22" s="60"/>
      <c r="J22" s="61">
        <f>午餐設計表!I24</f>
        <v>6</v>
      </c>
      <c r="K22" s="60" t="str">
        <f>午餐設計表!K24</f>
        <v xml:space="preserve">非基改豆干片(榮洲) </v>
      </c>
      <c r="L22" s="60"/>
      <c r="M22" s="61">
        <f>午餐設計表!L24</f>
        <v>10</v>
      </c>
      <c r="N22" s="60" t="str">
        <f>午餐設計表!N24</f>
        <v>碎蒜(0.6K/包)</v>
      </c>
      <c r="O22" s="60"/>
      <c r="P22" s="61">
        <f>午餐設計表!O24</f>
        <v>1</v>
      </c>
      <c r="Q22" s="60" t="str">
        <f>午餐設計表!Q24</f>
        <v>大骨(CAS)</v>
      </c>
      <c r="R22" s="60"/>
      <c r="S22" s="61">
        <f>午餐設計表!R24</f>
        <v>3</v>
      </c>
      <c r="T22" s="176"/>
      <c r="U22" s="65" t="s">
        <v>39</v>
      </c>
      <c r="V22" s="66" t="s">
        <v>40</v>
      </c>
      <c r="W22" s="64" t="str">
        <f>午餐設計表!X24</f>
        <v>2.8份</v>
      </c>
    </row>
    <row r="23" spans="1:23" ht="27.75" customHeight="1" x14ac:dyDescent="0.4">
      <c r="A23" s="81" t="s">
        <v>41</v>
      </c>
      <c r="B23" s="60"/>
      <c r="C23" s="58"/>
      <c r="D23" s="60"/>
      <c r="E23" s="60">
        <f>午餐設計表!E25</f>
        <v>0</v>
      </c>
      <c r="F23" s="67"/>
      <c r="G23" s="61">
        <f>午餐設計表!F25</f>
        <v>0</v>
      </c>
      <c r="H23" s="60" t="str">
        <f>午餐設計表!H25</f>
        <v>洋蔥</v>
      </c>
      <c r="I23" s="67"/>
      <c r="J23" s="61">
        <f>午餐設計表!I25</f>
        <v>5</v>
      </c>
      <c r="K23" s="60" t="str">
        <f>午餐設計表!K25</f>
        <v>肉絲香里</v>
      </c>
      <c r="L23" s="67"/>
      <c r="M23" s="61">
        <f>午餐設計表!L25</f>
        <v>5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海帶芽(乾)(廠牌/日期)</v>
      </c>
      <c r="R23" s="67"/>
      <c r="S23" s="61">
        <f>午餐設計表!R25</f>
        <v>0.4</v>
      </c>
      <c r="T23" s="176"/>
      <c r="U23" s="62" t="str">
        <f>午餐設計表!V24</f>
        <v>24.4 g</v>
      </c>
      <c r="V23" s="66" t="s">
        <v>42</v>
      </c>
      <c r="W23" s="64" t="str">
        <f>午餐設計表!X25</f>
        <v>1.4份</v>
      </c>
    </row>
    <row r="24" spans="1:23" ht="27.75" customHeight="1" x14ac:dyDescent="0.4">
      <c r="A24" s="181" t="s">
        <v>50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 t="str">
        <f>午餐設計表!H26</f>
        <v>瘦絞肉粗(1比9)香里</v>
      </c>
      <c r="I24" s="67"/>
      <c r="J24" s="61">
        <f>午餐設計表!I26</f>
        <v>5</v>
      </c>
      <c r="K24" s="60" t="str">
        <f>午餐設計表!K26</f>
        <v>杏鮑菇(A)(QR)</v>
      </c>
      <c r="L24" s="67"/>
      <c r="M24" s="61">
        <f>午餐設計表!L26</f>
        <v>3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176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81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 t="str">
        <f>午餐設計表!H27</f>
        <v>紅蘿蔔(去皮)</v>
      </c>
      <c r="I25" s="67"/>
      <c r="J25" s="61">
        <f>午餐設計表!I27</f>
        <v>3</v>
      </c>
      <c r="K25" s="60" t="str">
        <f>午餐設計表!K27</f>
        <v xml:space="preserve">魷魚絲(乾) </v>
      </c>
      <c r="L25" s="67"/>
      <c r="M25" s="61">
        <f>午餐設計表!L27</f>
        <v>0.3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6"/>
      <c r="U25" s="62" t="str">
        <f>午餐設計表!V25</f>
        <v>32.1 g</v>
      </c>
      <c r="V25" s="68" t="s">
        <v>46</v>
      </c>
      <c r="W25" s="64" t="str">
        <f>午餐設計表!X27</f>
        <v>2.3份</v>
      </c>
    </row>
    <row r="26" spans="1:23" ht="27.75" customHeight="1" x14ac:dyDescent="0.3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 t="str">
        <f>午餐設計表!H28</f>
        <v>咖哩粉小磨坊(600g)</v>
      </c>
      <c r="I26" s="67"/>
      <c r="J26" s="61">
        <f>午餐設計表!I28</f>
        <v>1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6"/>
      <c r="U26" s="65" t="s">
        <v>48</v>
      </c>
      <c r="V26" s="70"/>
      <c r="W26" s="71"/>
    </row>
    <row r="27" spans="1:23" ht="27.75" customHeight="1" x14ac:dyDescent="0.4">
      <c r="A27" s="82">
        <f>午餐設計表!B30</f>
        <v>343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7"/>
      <c r="U27" s="62" t="str">
        <f>午餐設計表!V22</f>
        <v>815大卡</v>
      </c>
      <c r="V27" s="75"/>
      <c r="W27" s="71"/>
    </row>
    <row r="28" spans="1:23" ht="27.75" customHeight="1" x14ac:dyDescent="0.4">
      <c r="A28" s="52">
        <f>午餐設計表!B31</f>
        <v>3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泰式酸辣魚丁(獎勵金)</v>
      </c>
      <c r="F28" s="53"/>
      <c r="G28" s="53"/>
      <c r="H28" s="53" t="str">
        <f>午餐設計表!H31</f>
        <v>蔥燒肉末豆腐</v>
      </c>
      <c r="I28" s="53"/>
      <c r="J28" s="53"/>
      <c r="K28" s="53" t="str">
        <f>午餐設計表!K31</f>
        <v>白玉什錦</v>
      </c>
      <c r="L28" s="53"/>
      <c r="M28" s="53"/>
      <c r="N28" s="53" t="str">
        <f>午餐設計表!N31</f>
        <v>炒蚵白菜</v>
      </c>
      <c r="O28" s="53"/>
      <c r="P28" s="53"/>
      <c r="Q28" s="53" t="str">
        <f>午餐設計表!Q31</f>
        <v>冬瓜大骨湯</v>
      </c>
      <c r="R28" s="53"/>
      <c r="S28" s="53"/>
      <c r="T28" s="175" t="str">
        <f>午餐設計表!T31</f>
        <v>愛心牛奶球(401+10)(15元精進)</v>
      </c>
      <c r="U28" s="54" t="s">
        <v>35</v>
      </c>
      <c r="V28" s="55" t="s">
        <v>36</v>
      </c>
      <c r="W28" s="56" t="str">
        <f>午餐設計表!X31</f>
        <v>6.9份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>鯰魚丁(QR)(Ｋ)</v>
      </c>
      <c r="F29" s="60"/>
      <c r="G29" s="61">
        <f>午餐設計表!F32</f>
        <v>35</v>
      </c>
      <c r="H29" s="58" t="str">
        <f>午餐設計表!H32</f>
        <v xml:space="preserve">豆腐非基改(切大丁)(4.5K) </v>
      </c>
      <c r="I29" s="58"/>
      <c r="J29" s="59">
        <f>午餐設計表!I32</f>
        <v>7</v>
      </c>
      <c r="K29" s="60" t="str">
        <f>午餐設計表!K32</f>
        <v>菜頭(去皮)</v>
      </c>
      <c r="L29" s="60"/>
      <c r="M29" s="61">
        <f>午餐設計表!L32</f>
        <v>23</v>
      </c>
      <c r="N29" s="60" t="str">
        <f>午餐設計表!N32</f>
        <v>蚵白菜(去頭)實重</v>
      </c>
      <c r="O29" s="60"/>
      <c r="P29" s="61">
        <f>午餐設計表!O32</f>
        <v>36</v>
      </c>
      <c r="Q29" s="58" t="str">
        <f>午餐設計表!Q32</f>
        <v>冬瓜(去皮籽實重)</v>
      </c>
      <c r="R29" s="60"/>
      <c r="S29" s="61">
        <f>午餐設計表!R32</f>
        <v>15</v>
      </c>
      <c r="T29" s="176"/>
      <c r="U29" s="62" t="str">
        <f>午餐設計表!V32</f>
        <v>116.0 g</v>
      </c>
      <c r="V29" s="63" t="s">
        <v>38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16</v>
      </c>
      <c r="B30" s="60"/>
      <c r="C30" s="60"/>
      <c r="D30" s="60"/>
      <c r="E30" s="60" t="str">
        <f>午餐設計表!E33</f>
        <v>洋蔥</v>
      </c>
      <c r="F30" s="60"/>
      <c r="G30" s="61">
        <f>午餐設計表!F33</f>
        <v>6</v>
      </c>
      <c r="H30" s="58" t="str">
        <f>午餐設計表!H33</f>
        <v>瘦絞肉粗(1比9)香里</v>
      </c>
      <c r="I30" s="58"/>
      <c r="J30" s="59">
        <f>午餐設計表!I33</f>
        <v>6</v>
      </c>
      <c r="K30" s="60" t="str">
        <f>午餐設計表!K33</f>
        <v>肉絲香里</v>
      </c>
      <c r="L30" s="60"/>
      <c r="M30" s="61">
        <f>午餐設計表!L33</f>
        <v>6</v>
      </c>
      <c r="N30" s="60" t="str">
        <f>午餐設計表!N33</f>
        <v>薑絲(0.6K/包)</v>
      </c>
      <c r="O30" s="60"/>
      <c r="P30" s="61">
        <f>午餐設計表!O33</f>
        <v>1</v>
      </c>
      <c r="Q30" s="58" t="str">
        <f>午餐設計表!Q33</f>
        <v>大骨(CAS)</v>
      </c>
      <c r="R30" s="60"/>
      <c r="S30" s="61">
        <f>午餐設計表!R33</f>
        <v>3</v>
      </c>
      <c r="T30" s="176"/>
      <c r="U30" s="65" t="s">
        <v>39</v>
      </c>
      <c r="V30" s="66" t="s">
        <v>40</v>
      </c>
      <c r="W30" s="64" t="str">
        <f>午餐設計表!X33</f>
        <v>2.4份</v>
      </c>
    </row>
    <row r="31" spans="1:23" ht="27.75" customHeight="1" x14ac:dyDescent="0.4">
      <c r="A31" s="57" t="s">
        <v>41</v>
      </c>
      <c r="B31" s="67"/>
      <c r="C31" s="67"/>
      <c r="D31" s="60"/>
      <c r="E31" s="60" t="str">
        <f>午餐設計表!E34</f>
        <v>泰式酸辣醬(900g)</v>
      </c>
      <c r="F31" s="67"/>
      <c r="G31" s="61">
        <f>午餐設計表!F34</f>
        <v>3</v>
      </c>
      <c r="H31" s="58" t="str">
        <f>午餐設計表!H34</f>
        <v>蔥(0.5K/把)</v>
      </c>
      <c r="I31" s="58"/>
      <c r="J31" s="59">
        <f>午餐設計表!I34</f>
        <v>0.5</v>
      </c>
      <c r="K31" s="60" t="str">
        <f>午餐設計表!K34</f>
        <v>杏鮑菇(A)(QR)</v>
      </c>
      <c r="L31" s="67"/>
      <c r="M31" s="61">
        <f>午餐設計表!L34</f>
        <v>3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薑絲(0.6K/包)</v>
      </c>
      <c r="R31" s="67"/>
      <c r="S31" s="61">
        <f>午餐設計表!R34</f>
        <v>0.5</v>
      </c>
      <c r="T31" s="176"/>
      <c r="U31" s="62" t="str">
        <f>午餐設計表!V33</f>
        <v>23.1 g</v>
      </c>
      <c r="V31" s="66" t="s">
        <v>42</v>
      </c>
      <c r="W31" s="64" t="str">
        <f>午餐設計表!X34</f>
        <v>1.9份</v>
      </c>
    </row>
    <row r="32" spans="1:23" ht="27.75" customHeight="1" x14ac:dyDescent="0.4">
      <c r="A32" s="178" t="s">
        <v>51</v>
      </c>
      <c r="B32" s="67"/>
      <c r="C32" s="67"/>
      <c r="D32" s="60"/>
      <c r="E32" s="60" t="str">
        <f>午餐設計表!E35</f>
        <v>蒜仁(0.6K/包)</v>
      </c>
      <c r="F32" s="67"/>
      <c r="G32" s="61">
        <f>午餐設計表!F35</f>
        <v>1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紅蘿蔔(去皮)</v>
      </c>
      <c r="L32" s="67"/>
      <c r="M32" s="61">
        <f>午餐設計表!L35</f>
        <v>1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6"/>
      <c r="U32" s="65" t="s">
        <v>44</v>
      </c>
      <c r="V32" s="66" t="s">
        <v>45</v>
      </c>
      <c r="W32" s="64" t="str">
        <f>午餐設計表!X35</f>
        <v>1.2份</v>
      </c>
    </row>
    <row r="33" spans="1:23" ht="27.75" customHeight="1" x14ac:dyDescent="0.4">
      <c r="A33" s="178"/>
      <c r="B33" s="67"/>
      <c r="C33" s="67"/>
      <c r="D33" s="60"/>
      <c r="E33" s="60" t="str">
        <f>午餐設計表!E36</f>
        <v>蔥(0.5K/把)</v>
      </c>
      <c r="F33" s="67"/>
      <c r="G33" s="61">
        <f>午餐設計表!F36</f>
        <v>1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6"/>
      <c r="U33" s="62" t="str">
        <f>午餐設計表!V34</f>
        <v>32.1 g</v>
      </c>
      <c r="V33" s="68" t="s">
        <v>46</v>
      </c>
      <c r="W33" s="64" t="str">
        <f>午餐設計表!X36</f>
        <v>2.6份</v>
      </c>
    </row>
    <row r="34" spans="1:23" ht="27.75" customHeight="1" x14ac:dyDescent="0.3">
      <c r="A34" s="69" t="s">
        <v>47</v>
      </c>
      <c r="B34" s="67"/>
      <c r="C34" s="67"/>
      <c r="D34" s="60"/>
      <c r="E34" s="60" t="str">
        <f>午餐設計表!E37</f>
        <v>薑絲(0.6K/包)</v>
      </c>
      <c r="F34" s="67"/>
      <c r="G34" s="61">
        <f>午餐設計表!F37</f>
        <v>1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6"/>
      <c r="U34" s="65" t="s">
        <v>48</v>
      </c>
      <c r="V34" s="70"/>
      <c r="W34" s="71"/>
    </row>
    <row r="35" spans="1:23" ht="27.75" customHeight="1" x14ac:dyDescent="0.4">
      <c r="A35" s="77">
        <f>午餐設計表!B39</f>
        <v>401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7"/>
      <c r="U35" s="62" t="str">
        <f>午餐設計表!V31</f>
        <v>842大卡</v>
      </c>
      <c r="V35" s="78"/>
      <c r="W35" s="71"/>
    </row>
    <row r="36" spans="1:23" ht="27.75" customHeight="1" x14ac:dyDescent="0.4">
      <c r="A36" s="52">
        <f>午餐設計表!B40</f>
        <v>3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芋頭燒雞</v>
      </c>
      <c r="F36" s="53"/>
      <c r="G36" s="53"/>
      <c r="H36" s="53" t="str">
        <f>午餐設計表!H40</f>
        <v>白菜燴肉羹</v>
      </c>
      <c r="I36" s="53"/>
      <c r="J36" s="53"/>
      <c r="K36" s="53" t="str">
        <f>午餐設計表!K40</f>
        <v>蔥花碎脯蛋</v>
      </c>
      <c r="L36" s="53"/>
      <c r="M36" s="53"/>
      <c r="N36" s="53" t="str">
        <f>午餐設計表!N40</f>
        <v>炒有機青松菜</v>
      </c>
      <c r="O36" s="53"/>
      <c r="P36" s="53"/>
      <c r="Q36" s="53" t="str">
        <f>午餐設計表!Q40</f>
        <v>牛蒡雞湯</v>
      </c>
      <c r="R36" s="53"/>
      <c r="S36" s="53"/>
      <c r="T36" s="175" t="str">
        <f>午餐設計表!T40</f>
        <v>光泉優酪乳(20元精進)(401+10備)</v>
      </c>
      <c r="U36" s="54" t="s">
        <v>35</v>
      </c>
      <c r="V36" s="55" t="s">
        <v>36</v>
      </c>
      <c r="W36" s="56" t="str">
        <f>午餐設計表!X40</f>
        <v>4.4份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午餐設計表!E41</f>
        <v>骨腿丁(CAS)</v>
      </c>
      <c r="F37" s="58"/>
      <c r="G37" s="61">
        <f>午餐設計表!F41</f>
        <v>33</v>
      </c>
      <c r="H37" s="58" t="str">
        <f>午餐設計表!H41</f>
        <v>大白菜(剖半)</v>
      </c>
      <c r="I37" s="60"/>
      <c r="J37" s="59">
        <f>午餐設計表!I41</f>
        <v>28</v>
      </c>
      <c r="K37" s="60" t="str">
        <f>午餐設計表!K41</f>
        <v>洗選蛋(QR)</v>
      </c>
      <c r="L37" s="58"/>
      <c r="M37" s="61">
        <f>午餐設計表!L41</f>
        <v>25</v>
      </c>
      <c r="N37" s="60" t="str">
        <f>午餐設計表!N41</f>
        <v>有機青松菜(彰)</v>
      </c>
      <c r="O37" s="58"/>
      <c r="P37" s="61">
        <f>午餐設計表!O41</f>
        <v>38</v>
      </c>
      <c r="Q37" s="83" t="str">
        <f>午餐設計表!Q41</f>
        <v>牛蒡</v>
      </c>
      <c r="R37" s="60"/>
      <c r="S37" s="61">
        <f>午餐設計表!R41</f>
        <v>7</v>
      </c>
      <c r="T37" s="176"/>
      <c r="U37" s="62" t="str">
        <f>午餐設計表!V41</f>
        <v>118.0 g</v>
      </c>
      <c r="V37" s="63" t="s">
        <v>38</v>
      </c>
      <c r="W37" s="64" t="str">
        <f>午餐設計表!X41</f>
        <v>1.0份</v>
      </c>
    </row>
    <row r="38" spans="1:23" ht="27.75" customHeight="1" x14ac:dyDescent="0.4">
      <c r="A38" s="57">
        <f>午餐設計表!B42</f>
        <v>17</v>
      </c>
      <c r="B38" s="58"/>
      <c r="C38" s="58"/>
      <c r="D38" s="58"/>
      <c r="E38" s="60" t="str">
        <f>午餐設計表!E42</f>
        <v>芋頭(切大丁)</v>
      </c>
      <c r="F38" s="58"/>
      <c r="G38" s="61">
        <f>午餐設計表!F42</f>
        <v>12</v>
      </c>
      <c r="H38" s="58" t="str">
        <f>午餐設計表!H42</f>
        <v xml:space="preserve">赤肉羹(慶豐) </v>
      </c>
      <c r="I38" s="60"/>
      <c r="J38" s="59">
        <f>午餐設計表!I42</f>
        <v>6</v>
      </c>
      <c r="K38" s="60" t="str">
        <f>午餐設計表!K42</f>
        <v xml:space="preserve">碎脯(細) </v>
      </c>
      <c r="L38" s="58"/>
      <c r="M38" s="84">
        <f>午餐設計表!L42</f>
        <v>8</v>
      </c>
      <c r="N38" s="60" t="str">
        <f>午餐設計表!N42</f>
        <v>碎蒜(0.6K/包)</v>
      </c>
      <c r="O38" s="58"/>
      <c r="P38" s="84">
        <f>午餐設計表!O42</f>
        <v>1</v>
      </c>
      <c r="Q38" s="85" t="str">
        <f>午餐設計表!Q42</f>
        <v>骨腿丁(CAS)</v>
      </c>
      <c r="R38" s="86"/>
      <c r="S38" s="61">
        <f>午餐設計表!R42</f>
        <v>6</v>
      </c>
      <c r="T38" s="176"/>
      <c r="U38" s="65" t="s">
        <v>39</v>
      </c>
      <c r="V38" s="66" t="s">
        <v>40</v>
      </c>
      <c r="W38" s="64" t="str">
        <f>午餐設計表!X42</f>
        <v>3.8份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午餐設計表!E43</f>
        <v>蒜仁(0.6K/包)</v>
      </c>
      <c r="F39" s="58"/>
      <c r="G39" s="61">
        <f>午餐設計表!F43</f>
        <v>1</v>
      </c>
      <c r="H39" s="58" t="str">
        <f>午餐設計表!H43</f>
        <v>金針菇(QR)</v>
      </c>
      <c r="I39" s="67"/>
      <c r="J39" s="59">
        <f>午餐設計表!I43</f>
        <v>3</v>
      </c>
      <c r="K39" s="60" t="str">
        <f>午餐設計表!K43</f>
        <v>紅蘿蔔(去皮)</v>
      </c>
      <c r="L39" s="58"/>
      <c r="M39" s="84">
        <f>午餐設計表!L43</f>
        <v>2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美白菇(QR)</v>
      </c>
      <c r="R39" s="86"/>
      <c r="S39" s="61">
        <f>午餐設計表!R43</f>
        <v>2</v>
      </c>
      <c r="T39" s="176"/>
      <c r="U39" s="62" t="str">
        <f>午餐設計表!V42</f>
        <v>23.9 g</v>
      </c>
      <c r="V39" s="66" t="s">
        <v>42</v>
      </c>
      <c r="W39" s="64" t="str">
        <f>午餐設計表!X43</f>
        <v>2.1份</v>
      </c>
    </row>
    <row r="40" spans="1:23" ht="27.75" customHeight="1" x14ac:dyDescent="0.4">
      <c r="A40" s="178" t="s">
        <v>52</v>
      </c>
      <c r="B40" s="58"/>
      <c r="C40" s="58"/>
      <c r="D40" s="58"/>
      <c r="E40" s="60" t="str">
        <f>午餐設計表!E44</f>
        <v>蔥(0.5K/把)</v>
      </c>
      <c r="F40" s="58"/>
      <c r="G40" s="61">
        <f>午餐設計表!F44</f>
        <v>1</v>
      </c>
      <c r="H40" s="58" t="str">
        <f>午餐設計表!H44</f>
        <v>木耳(整朵)</v>
      </c>
      <c r="I40" s="67"/>
      <c r="J40" s="59">
        <f>午餐設計表!I44</f>
        <v>1</v>
      </c>
      <c r="K40" s="60" t="str">
        <f>午餐設計表!K44</f>
        <v>蔥(0.5K/把)</v>
      </c>
      <c r="L40" s="58"/>
      <c r="M40" s="84">
        <f>午餐設計表!L44</f>
        <v>0.5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薑片(0.3K)</v>
      </c>
      <c r="R40" s="86"/>
      <c r="S40" s="61">
        <f>午餐設計表!R44</f>
        <v>1</v>
      </c>
      <c r="T40" s="176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4">
      <c r="A41" s="178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 t="str">
        <f>午餐設計表!H45</f>
        <v>紅蘿蔔(去皮)</v>
      </c>
      <c r="I41" s="67"/>
      <c r="J41" s="59">
        <f>午餐設計表!I45</f>
        <v>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6"/>
      <c r="U41" s="62" t="str">
        <f>午餐設計表!V43</f>
        <v>36.2 g</v>
      </c>
      <c r="V41" s="68" t="s">
        <v>46</v>
      </c>
      <c r="W41" s="64" t="str">
        <f>午餐設計表!X45</f>
        <v>1.4份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 t="str">
        <f>午餐設計表!H46</f>
        <v>冬蝦</v>
      </c>
      <c r="I42" s="67"/>
      <c r="J42" s="59">
        <f>午餐設計表!I46</f>
        <v>0.5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6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401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 t="str">
        <f>午餐設計表!H47</f>
        <v xml:space="preserve">非基改豆皮(Ｋ) </v>
      </c>
      <c r="I43" s="92"/>
      <c r="J43" s="95">
        <f>午餐設計表!I47</f>
        <v>0.3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9"/>
      <c r="U43" s="99" t="str">
        <f>午餐設計表!V40</f>
        <v>862大卡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2023-03-08T06:55:25Z</cp:lastPrinted>
  <dcterms:created xsi:type="dcterms:W3CDTF">2003-03-13T12:56:25Z</dcterms:created>
  <dcterms:modified xsi:type="dcterms:W3CDTF">2023-03-08T06:55:27Z</dcterms:modified>
</cp:coreProperties>
</file>