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03週(111.02.27-111.03.0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<sst xmlns="http://schemas.openxmlformats.org/spreadsheetml/2006/main" count="374" uniqueCount="186">
  <si>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</si>
  <si>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</si>
  <si>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</si>
  <si>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</si>
  <si>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</si>
  <si>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</si>
  <si>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</si>
  <si>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</si>
  <si>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</si>
  <si>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</si>
  <si>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</si>
  <si>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</si>
  <si>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</si>
  <si>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</si>
  <si>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</si>
  <si>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</si>
  <si>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</si>
  <si>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</si>
  <si>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</si>
  <si>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</si>
  <si>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</si>
  <si>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</si>
  <si>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</si>
  <si>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</si>
  <si>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</si>
  <si>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</si>
  <si>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</si>
  <si>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</si>
  <si>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</si>
  <si>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</si>
  <si>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</si>
  <si>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</si>
  <si>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</si>
  <si>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</si>
  <si>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</si>
  <si>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</si>
  <si>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</si>
  <si>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</si>
  <si>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</si>
  <si>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</si>
  <si>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</si>
  <si>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</si>
  <si>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</si>
  <si>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</si>
  <si>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</si>
  <si>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</si>
  <si>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</si>
  <si>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</si>
  <si>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</si>
  <si>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</si>
  <si>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</si>
  <si>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</si>
  <si>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</si>
  <si>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</si>
  <si>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</si>
  <si>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</si>
  <si>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</si>
  <si>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111學年度第2學期第3週素食菜單</t>
  </si>
  <si>
    <t>9車</t>
  </si>
  <si>
    <t>材料用量</t>
    <phoneticPr fontId="2" type="noConversion"/>
  </si>
  <si>
    <t>校慶(園遊會)</t>
  </si>
  <si>
    <t>餐數</t>
    <phoneticPr fontId="2" type="noConversion"/>
  </si>
  <si>
    <t>素粽子</t>
  </si>
  <si>
    <t>醣類：</t>
    <phoneticPr fontId="2" type="noConversion"/>
  </si>
  <si>
    <t>個</t>
  </si>
  <si>
    <t>餐數</t>
    <phoneticPr fontId="2" type="noConversion"/>
  </si>
  <si>
    <t>熱量：</t>
    <phoneticPr fontId="2" type="noConversion"/>
  </si>
  <si>
    <t>白米飯(17素)</t>
  </si>
  <si>
    <t>香菇滷豆包</t>
  </si>
  <si>
    <t>蛋白質：</t>
    <phoneticPr fontId="2" type="noConversion"/>
  </si>
  <si>
    <t>片</t>
  </si>
  <si>
    <t>濕香菇(小朵)</t>
  </si>
  <si>
    <t>公斤</t>
  </si>
  <si>
    <t>星期三</t>
    <phoneticPr fontId="2" type="noConversion"/>
  </si>
  <si>
    <t>餐數</t>
    <phoneticPr fontId="2" type="noConversion"/>
  </si>
  <si>
    <t>醣類：</t>
    <phoneticPr fontId="2" type="noConversion"/>
  </si>
  <si>
    <t>螞蟻上樹</t>
  </si>
  <si>
    <t>芹菜</t>
  </si>
  <si>
    <t>冬粉(2.5K)中農</t>
  </si>
  <si>
    <t>包</t>
  </si>
  <si>
    <t>木耳(整朵)</t>
  </si>
  <si>
    <t>紅蘿蔔(去皮)</t>
  </si>
  <si>
    <t>高麗菜</t>
  </si>
  <si>
    <t>炒蚵白菜</t>
  </si>
  <si>
    <t>脂肪：</t>
    <phoneticPr fontId="2" type="noConversion"/>
  </si>
  <si>
    <t>薑母(一週量)</t>
  </si>
  <si>
    <t>薑絲(0.6K/包)</t>
  </si>
  <si>
    <t>蚵白菜(去頭)實重</t>
  </si>
  <si>
    <t>油麵</t>
  </si>
  <si>
    <t>星期四</t>
    <phoneticPr fontId="2" type="noConversion"/>
  </si>
  <si>
    <t>素肉羹</t>
  </si>
  <si>
    <t>茶香滷豆干</t>
  </si>
  <si>
    <t>滷包小磨坊(30g)(小包)</t>
  </si>
  <si>
    <t>白芝麻(熟)</t>
  </si>
  <si>
    <t>紅茶包小(標示日期)</t>
  </si>
  <si>
    <t>香菜(150g/把)</t>
  </si>
  <si>
    <t>把</t>
  </si>
  <si>
    <t>煉乳銀絲卷</t>
  </si>
  <si>
    <t>銀絲卷(小)奇美</t>
  </si>
  <si>
    <t>銀絲卷(小)奇美備品</t>
  </si>
  <si>
    <t>煉乳(大-1400g)</t>
  </si>
  <si>
    <t>罐</t>
  </si>
  <si>
    <t>炒油菜</t>
  </si>
  <si>
    <t>油菜(去頭)實重</t>
  </si>
  <si>
    <t>什錦羹湯</t>
  </si>
  <si>
    <t>大白菜(切半去心)</t>
  </si>
  <si>
    <t>洗選蛋(QR)</t>
  </si>
  <si>
    <t>金針菇</t>
  </si>
  <si>
    <t>薯餅+蘋果派(加菜19元)</t>
  </si>
  <si>
    <t>五穀米飯</t>
  </si>
  <si>
    <t>星期五</t>
    <phoneticPr fontId="2" type="noConversion"/>
  </si>
  <si>
    <t>菜頭滷油腐</t>
  </si>
  <si>
    <t>菜頭(去皮)</t>
  </si>
  <si>
    <t>海帶結</t>
  </si>
  <si>
    <t>西芹炒鮮菇</t>
  </si>
  <si>
    <t>杏鮑菇(A)</t>
  </si>
  <si>
    <t>西芹菜(去頭葉)</t>
  </si>
  <si>
    <t>玉米四寶</t>
  </si>
  <si>
    <t>玉米粒(QR-K)</t>
  </si>
  <si>
    <t>芋頭(去皮)</t>
  </si>
  <si>
    <t>丸子豆腐湯</t>
  </si>
  <si>
    <t>豆腐榮洲(約4.5K)非基因</t>
  </si>
  <si>
    <t>板</t>
  </si>
  <si>
    <t>水果(15元精進)</t>
  </si>
  <si>
    <t>2.9份</t>
  </si>
  <si>
    <t>0.0份</t>
  </si>
  <si>
    <t>2.4份</t>
  </si>
  <si>
    <t>8.2份</t>
  </si>
  <si>
    <t>1.6份</t>
  </si>
  <si>
    <t>0.5份</t>
  </si>
  <si>
    <t>3.3份</t>
  </si>
  <si>
    <t>1.8份</t>
  </si>
  <si>
    <t>0.9份</t>
  </si>
  <si>
    <t>7.8份</t>
  </si>
  <si>
    <t>1.5份</t>
  </si>
  <si>
    <t>0.8份</t>
  </si>
  <si>
    <t>熱量：</t>
    <phoneticPr fontId="2" type="noConversion"/>
  </si>
  <si>
    <t>22.3 g</t>
    <phoneticPr fontId="2" type="noConversion"/>
  </si>
  <si>
    <t>蛋白質：</t>
    <phoneticPr fontId="2" type="noConversion"/>
  </si>
  <si>
    <t>32.4 g</t>
    <phoneticPr fontId="2" type="noConversion"/>
  </si>
  <si>
    <t>881大卡</t>
    <phoneticPr fontId="2" type="noConversion"/>
  </si>
  <si>
    <t>122.4 g</t>
    <phoneticPr fontId="2" type="noConversion"/>
  </si>
  <si>
    <t>脂肪：</t>
    <phoneticPr fontId="2" type="noConversion"/>
  </si>
  <si>
    <t>24.6 g</t>
    <phoneticPr fontId="2" type="noConversion"/>
  </si>
  <si>
    <t>36.7 g</t>
    <phoneticPr fontId="2" type="noConversion"/>
  </si>
  <si>
    <t>814大卡</t>
    <phoneticPr fontId="2" type="noConversion"/>
  </si>
  <si>
    <t>108.7 g</t>
    <phoneticPr fontId="2" type="noConversion"/>
  </si>
  <si>
    <t>脂肪：</t>
    <phoneticPr fontId="2" type="noConversion"/>
  </si>
  <si>
    <t>24.8 g</t>
    <phoneticPr fontId="2" type="noConversion"/>
  </si>
  <si>
    <t>36.7 g</t>
    <phoneticPr fontId="2" type="noConversion"/>
  </si>
  <si>
    <t>669大卡</t>
    <phoneticPr fontId="2" type="noConversion"/>
  </si>
  <si>
    <t>97.4 g</t>
    <phoneticPr fontId="2" type="noConversion"/>
  </si>
  <si>
    <t>15.6 g</t>
    <phoneticPr fontId="2" type="noConversion"/>
  </si>
  <si>
    <t>蛋白質：</t>
    <phoneticPr fontId="2" type="noConversion"/>
  </si>
  <si>
    <t>25.7 g</t>
    <phoneticPr fontId="2" type="noConversion"/>
  </si>
  <si>
    <t>星期六</t>
    <phoneticPr fontId="2" type="noConversion"/>
  </si>
  <si>
    <t xml:space="preserve">素粽子(大)  </t>
  </si>
  <si>
    <t xml:space="preserve">素粽子(大)(備品)  </t>
  </si>
  <si>
    <t xml:space="preserve">非基改濕豆包榮洲(pc)  </t>
  </si>
  <si>
    <t xml:space="preserve">非基改濕豆包榮洲備品(pc)  </t>
  </si>
  <si>
    <t xml:space="preserve">非基改素肉羹(0.6K/包)  </t>
  </si>
  <si>
    <t xml:space="preserve">小豆干(2.5cm)榮洲  </t>
  </si>
  <si>
    <t xml:space="preserve">毛豆仁  </t>
  </si>
  <si>
    <t xml:space="preserve">素香菇貢丸(Ｋ)  </t>
  </si>
  <si>
    <t xml:space="preserve">非基改豆干片(榮洲)  </t>
  </si>
  <si>
    <t xml:space="preserve">非基改油腐丁(榮洲)  </t>
  </si>
  <si>
    <t>2/27-2/28休假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</si>
  <si>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:4.0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phoneticPr fontId="2" type="noConversion"/>
  </si>
  <si>
    <t>蜂蜜蛋糕</t>
    <phoneticPr fontId="2" type="noConversion"/>
  </si>
  <si>
    <t>綠洲100%柳橙汁(401+10備)(精進10元)</t>
    <phoneticPr fontId="2" type="noConversion"/>
  </si>
  <si>
    <t>個</t>
    <phoneticPr fontId="2" type="noConversion"/>
  </si>
  <si>
    <t>蜂蜜蛋糕(備品)</t>
    <phoneticPr fontId="2" type="noConversion"/>
  </si>
  <si>
    <t>636大卡</t>
    <phoneticPr fontId="2" type="noConversion"/>
  </si>
  <si>
    <t>98.9 g</t>
    <phoneticPr fontId="2" type="noConversion"/>
  </si>
  <si>
    <t>菜頭湯</t>
  </si>
  <si>
    <t>菜頭(去皮實重)</t>
  </si>
  <si>
    <t>碎脯炒蛋</t>
  </si>
  <si>
    <t>全穀雜糧類:8.2份 乳品類:0.0份 豆魚蛋肉類:1.7份 蔬菜類:0.6份 水果類:0.0份 油脂與堅果種子類:3.3份</t>
    <phoneticPr fontId="2" type="noConversion"/>
  </si>
  <si>
    <t>香菇絲 0公斤,香菜(150g/把) 0把</t>
    <phoneticPr fontId="2" type="noConversion"/>
  </si>
  <si>
    <t>全穀雜糧類:1.8份 乳品類:0.0份 豆魚蛋肉類:0.9份 蔬菜類:0.0份 水果類:0.0份 油脂與堅果種子類:0.0份</t>
    <phoneticPr fontId="2" type="noConversion"/>
  </si>
  <si>
    <t>炒有機山茼蒿</t>
  </si>
  <si>
    <t>有機山茼蒿(彰)</t>
  </si>
  <si>
    <t>全穀雜糧類:7.8份 乳品類:0.0份 豆魚蛋肉類:3.2份 蔬菜類:0.8份 水果類:0.0份 油脂與堅果種子類:2.9份</t>
    <phoneticPr fontId="2" type="noConversion"/>
  </si>
  <si>
    <t xml:space="preserve">碎脯(細)  </t>
  </si>
  <si>
    <t xml:space="preserve">素丸子(特小)  </t>
  </si>
  <si>
    <r>
      <rPr>
        <sz val="16"/>
        <rFont val="細明體"/>
        <family val="3"/>
        <charset val="136"/>
      </rPr>
      <t>脆筍絲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</si>
</sst>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textRotation="255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1" xfId="0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/>
    <xf numFmtId="0" fontId="10" fillId="0" borderId="20" xfId="0" applyFont="1" applyBorder="1"/>
    <xf numFmtId="0" fontId="10" fillId="0" borderId="26" xfId="0" applyFont="1" applyBorder="1"/>
    <xf numFmtId="0" fontId="10" fillId="0" borderId="32" xfId="0" applyFont="1" applyBorder="1"/>
    <xf numFmtId="0" fontId="10" fillId="0" borderId="33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4" xfId="1" applyFont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vertical="center" wrapText="1" shrinkToFit="1"/>
    </xf>
    <xf numFmtId="0" fontId="14" fillId="0" borderId="37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vertical="center" wrapText="1" shrinkToFit="1"/>
    </xf>
    <xf numFmtId="0" fontId="13" fillId="0" borderId="39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/>
    </xf>
    <xf numFmtId="0" fontId="15" fillId="2" borderId="42" xfId="1" applyFont="1" applyFill="1" applyBorder="1" applyAlignment="1">
      <alignment horizontal="center" vertical="center" shrinkToFit="1"/>
    </xf>
    <xf numFmtId="0" fontId="13" fillId="0" borderId="44" xfId="1" applyFont="1" applyBorder="1">
      <alignment vertical="center"/>
    </xf>
    <xf numFmtId="0" fontId="13" fillId="0" borderId="43" xfId="1" applyFont="1" applyBorder="1" applyAlignment="1">
      <alignment horizontal="center" vertical="center"/>
    </xf>
    <xf numFmtId="0" fontId="5" fillId="0" borderId="45" xfId="0" applyFont="1" applyBorder="1" applyAlignment="1">
      <alignment horizontal="right"/>
    </xf>
    <xf numFmtId="0" fontId="13" fillId="0" borderId="46" xfId="1" applyFont="1" applyBorder="1" applyAlignment="1">
      <alignment horizontal="center"/>
    </xf>
    <xf numFmtId="0" fontId="15" fillId="0" borderId="47" xfId="1" applyFont="1" applyFill="1" applyBorder="1" applyAlignment="1">
      <alignment horizontal="left" vertical="center" shrinkToFit="1"/>
    </xf>
    <xf numFmtId="0" fontId="15" fillId="0" borderId="47" xfId="1" applyFont="1" applyFill="1" applyBorder="1" applyAlignment="1">
      <alignment horizontal="right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47" xfId="1" applyFont="1" applyBorder="1" applyAlignment="1">
      <alignment horizontal="right" vertical="center" shrinkToFit="1"/>
    </xf>
    <xf numFmtId="0" fontId="13" fillId="0" borderId="48" xfId="1" applyFont="1" applyBorder="1" applyAlignment="1">
      <alignment horizontal="right"/>
    </xf>
    <xf numFmtId="0" fontId="13" fillId="0" borderId="47" xfId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right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15" fillId="0" borderId="47" xfId="1" applyFont="1" applyFill="1" applyBorder="1" applyAlignment="1">
      <alignment vertical="center" textRotation="180" shrinkToFit="1"/>
    </xf>
    <xf numFmtId="0" fontId="13" fillId="0" borderId="47" xfId="1" applyFont="1" applyBorder="1" applyAlignment="1">
      <alignment horizontal="center"/>
    </xf>
    <xf numFmtId="0" fontId="7" fillId="0" borderId="41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 vertical="center"/>
    </xf>
    <xf numFmtId="0" fontId="13" fillId="0" borderId="49" xfId="1" applyFont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 shrinkToFit="1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46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/>
    </xf>
    <xf numFmtId="0" fontId="13" fillId="0" borderId="49" xfId="1" applyFont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0" fontId="13" fillId="0" borderId="46" xfId="1" applyFont="1" applyFill="1" applyBorder="1" applyAlignment="1">
      <alignment horizontal="center"/>
    </xf>
    <xf numFmtId="0" fontId="7" fillId="0" borderId="54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left" vertical="center" shrinkToFit="1"/>
    </xf>
    <xf numFmtId="0" fontId="15" fillId="0" borderId="55" xfId="1" applyFont="1" applyBorder="1" applyAlignment="1">
      <alignment horizontal="right" vertical="center" shrinkToFit="1"/>
    </xf>
    <xf numFmtId="0" fontId="15" fillId="0" borderId="21" xfId="1" applyFont="1" applyBorder="1" applyAlignment="1">
      <alignment horizontal="left" vertical="center" shrinkToFit="1"/>
    </xf>
    <xf numFmtId="0" fontId="15" fillId="0" borderId="56" xfId="1" applyFont="1" applyBorder="1" applyAlignment="1">
      <alignment horizontal="left" vertical="center" shrinkToFit="1"/>
    </xf>
    <xf numFmtId="0" fontId="15" fillId="0" borderId="56" xfId="1" applyFont="1" applyFill="1" applyBorder="1" applyAlignment="1">
      <alignment vertical="center" textRotation="180" shrinkToFit="1"/>
    </xf>
    <xf numFmtId="0" fontId="7" fillId="0" borderId="57" xfId="1" applyFont="1" applyFill="1" applyBorder="1" applyAlignment="1">
      <alignment horizontal="center" vertical="center" shrinkToFit="1"/>
    </xf>
    <xf numFmtId="0" fontId="15" fillId="0" borderId="58" xfId="1" applyFont="1" applyFill="1" applyBorder="1" applyAlignment="1">
      <alignment vertical="center" textRotation="180" shrinkToFit="1"/>
    </xf>
    <xf numFmtId="0" fontId="15" fillId="0" borderId="58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59" xfId="1" applyFont="1" applyFill="1" applyBorder="1" applyAlignment="1">
      <alignment horizontal="left" vertical="center" shrinkToFit="1"/>
    </xf>
    <xf numFmtId="0" fontId="15" fillId="0" borderId="59" xfId="1" applyFont="1" applyFill="1" applyBorder="1" applyAlignment="1">
      <alignment horizontal="right" vertical="center" shrinkToFit="1"/>
    </xf>
    <xf numFmtId="0" fontId="15" fillId="0" borderId="60" xfId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left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3" fillId="0" borderId="62" xfId="1" applyFont="1" applyBorder="1" applyAlignment="1">
      <alignment horizontal="right"/>
    </xf>
    <xf numFmtId="0" fontId="13" fillId="0" borderId="58" xfId="1" applyFont="1" applyBorder="1" applyAlignment="1">
      <alignment horizontal="left" vertical="center"/>
    </xf>
    <xf numFmtId="0" fontId="13" fillId="0" borderId="63" xfId="1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7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16" fillId="0" borderId="19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17" fillId="0" borderId="19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center" vertical="center" textRotation="180" shrinkToFit="1"/>
    </xf>
    <xf numFmtId="0" fontId="6" fillId="0" borderId="22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right" vertical="top" textRotation="180" shrinkToFit="1"/>
    </xf>
    <xf numFmtId="0" fontId="6" fillId="0" borderId="22" xfId="0" applyFont="1" applyBorder="1" applyAlignment="1">
      <alignment horizontal="right" vertical="top" textRotation="180" shrinkToFit="1"/>
    </xf>
    <xf numFmtId="0" fontId="6" fillId="0" borderId="20" xfId="0" applyFont="1" applyBorder="1" applyAlignment="1">
      <alignment horizontal="right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top" textRotation="180" shrinkToFit="1"/>
    </xf>
    <xf numFmtId="0" fontId="6" fillId="0" borderId="21" xfId="0" applyFont="1" applyBorder="1" applyAlignment="1">
      <alignment horizontal="center" vertical="top" textRotation="180" shrinkToFit="1"/>
    </xf>
    <xf numFmtId="0" fontId="6" fillId="0" borderId="22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shrinkToFit="1"/>
    </xf>
    <xf numFmtId="0" fontId="10" fillId="0" borderId="33" xfId="0" applyFont="1" applyBorder="1" applyAlignment="1">
      <alignment horizontal="center" vertical="top" textRotation="255"/>
    </xf>
    <xf numFmtId="0" fontId="10" fillId="0" borderId="2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0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3" fillId="0" borderId="46" xfId="1" applyFont="1" applyBorder="1" applyAlignment="1">
      <alignment horizontal="center" vertical="center" textRotation="255" shrinkToFit="1"/>
    </xf>
    <xf numFmtId="0" fontId="15" fillId="0" borderId="59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6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1" zoomScale="96" zoomScaleNormal="96" workbookViewId="0">
      <selection activeCell="N31" sqref="N31:P32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53" t="s">
        <v>57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2:24" s="1" customFormat="1" ht="18.75" customHeight="1" thickBot="1" x14ac:dyDescent="0.35">
      <c r="B2" s="16" t="s">
        <v>59</v>
      </c>
      <c r="C2" s="16"/>
      <c r="D2" s="11"/>
      <c r="E2" s="11"/>
      <c r="F2" s="11"/>
      <c r="G2" s="11"/>
      <c r="K2" s="12"/>
      <c r="N2" s="12"/>
      <c r="T2" s="1" t="s">
        <v>58</v>
      </c>
    </row>
    <row r="3" spans="2:24" s="2" customFormat="1" ht="45.6" x14ac:dyDescent="0.4">
      <c r="B3" s="3" t="s">
        <v>0</v>
      </c>
      <c r="C3" s="15" t="s">
        <v>1</v>
      </c>
      <c r="D3" s="4" t="s">
        <v>2</v>
      </c>
      <c r="E3" s="136" t="s">
        <v>7</v>
      </c>
      <c r="F3" s="137"/>
      <c r="G3" s="138"/>
      <c r="H3" s="136" t="s">
        <v>8</v>
      </c>
      <c r="I3" s="137"/>
      <c r="J3" s="138"/>
      <c r="K3" s="136" t="s">
        <v>8</v>
      </c>
      <c r="L3" s="137"/>
      <c r="M3" s="138"/>
      <c r="N3" s="136" t="s">
        <v>8</v>
      </c>
      <c r="O3" s="137"/>
      <c r="P3" s="138"/>
      <c r="Q3" s="136" t="s">
        <v>9</v>
      </c>
      <c r="R3" s="137"/>
      <c r="S3" s="138"/>
      <c r="T3" s="4" t="s">
        <v>10</v>
      </c>
      <c r="U3" s="125" t="s">
        <v>11</v>
      </c>
      <c r="V3" s="126"/>
    </row>
    <row r="4" spans="2:24" s="5" customFormat="1" ht="19.5" customHeight="1" x14ac:dyDescent="0.4">
      <c r="B4" s="6"/>
      <c r="C4" s="127"/>
      <c r="D4" s="130" t="s">
        <v>166</v>
      </c>
      <c r="E4" s="133"/>
      <c r="F4" s="134"/>
      <c r="G4" s="135"/>
      <c r="H4" s="133"/>
      <c r="I4" s="134"/>
      <c r="J4" s="135"/>
      <c r="K4" s="133"/>
      <c r="L4" s="134"/>
      <c r="M4" s="135"/>
      <c r="N4" s="133"/>
      <c r="O4" s="134"/>
      <c r="P4" s="135"/>
      <c r="Q4" s="133"/>
      <c r="R4" s="134"/>
      <c r="S4" s="135"/>
      <c r="T4" s="148"/>
      <c r="U4" s="17"/>
      <c r="V4" s="117"/>
    </row>
    <row r="5" spans="2:24" s="5" customFormat="1" ht="19.5" customHeight="1" x14ac:dyDescent="0.4">
      <c r="B5" s="6" t="s">
        <v>5</v>
      </c>
      <c r="C5" s="128"/>
      <c r="D5" s="130"/>
      <c r="E5" s="104"/>
      <c r="F5" s="105"/>
      <c r="G5" s="106"/>
      <c r="H5" s="107"/>
      <c r="I5" s="105"/>
      <c r="J5" s="108"/>
      <c r="K5" s="107"/>
      <c r="L5" s="105"/>
      <c r="M5" s="108"/>
      <c r="N5" s="107"/>
      <c r="O5" s="105"/>
      <c r="P5" s="108"/>
      <c r="Q5" s="107"/>
      <c r="R5" s="105"/>
      <c r="S5" s="108"/>
      <c r="T5" s="149"/>
      <c r="U5" s="18"/>
      <c r="V5" s="117"/>
    </row>
    <row r="6" spans="2:24" s="5" customFormat="1" ht="19.5" customHeight="1" x14ac:dyDescent="0.4">
      <c r="B6" s="6"/>
      <c r="C6" s="128"/>
      <c r="D6" s="130"/>
      <c r="E6" s="109"/>
      <c r="F6" s="110"/>
      <c r="G6" s="111"/>
      <c r="H6" s="109"/>
      <c r="I6" s="110"/>
      <c r="J6" s="111"/>
      <c r="K6" s="109"/>
      <c r="L6" s="110"/>
      <c r="M6" s="111"/>
      <c r="N6" s="109"/>
      <c r="O6" s="110"/>
      <c r="P6" s="111"/>
      <c r="Q6" s="109"/>
      <c r="R6" s="110"/>
      <c r="S6" s="111"/>
      <c r="T6" s="149"/>
      <c r="U6" s="18"/>
      <c r="V6" s="117"/>
    </row>
    <row r="7" spans="2:24" s="5" customFormat="1" ht="19.5" customHeight="1" x14ac:dyDescent="0.4">
      <c r="B7" s="6" t="s">
        <v>4</v>
      </c>
      <c r="C7" s="128"/>
      <c r="D7" s="130"/>
      <c r="E7" s="109"/>
      <c r="F7" s="110"/>
      <c r="G7" s="111"/>
      <c r="H7" s="112"/>
      <c r="I7" s="110"/>
      <c r="J7" s="113"/>
      <c r="K7" s="112"/>
      <c r="L7" s="110"/>
      <c r="M7" s="113"/>
      <c r="N7" s="112"/>
      <c r="O7" s="110"/>
      <c r="P7" s="113"/>
      <c r="Q7" s="112"/>
      <c r="R7" s="110"/>
      <c r="S7" s="113"/>
      <c r="T7" s="149"/>
      <c r="U7" s="18"/>
      <c r="V7" s="117"/>
    </row>
    <row r="8" spans="2:24" s="5" customFormat="1" ht="19.5" customHeight="1" x14ac:dyDescent="0.4">
      <c r="B8" s="151"/>
      <c r="C8" s="128"/>
      <c r="D8" s="130"/>
      <c r="E8" s="109"/>
      <c r="F8" s="110"/>
      <c r="G8" s="111"/>
      <c r="H8" s="109"/>
      <c r="I8" s="110"/>
      <c r="J8" s="111"/>
      <c r="K8" s="109"/>
      <c r="L8" s="110"/>
      <c r="M8" s="111"/>
      <c r="N8" s="109"/>
      <c r="O8" s="110"/>
      <c r="P8" s="111"/>
      <c r="Q8" s="109"/>
      <c r="R8" s="110"/>
      <c r="S8" s="111"/>
      <c r="T8" s="149"/>
      <c r="U8" s="18"/>
      <c r="V8" s="117"/>
    </row>
    <row r="9" spans="2:24" s="5" customFormat="1" ht="19.5" customHeight="1" x14ac:dyDescent="0.4">
      <c r="B9" s="151"/>
      <c r="C9" s="129"/>
      <c r="D9" s="130"/>
      <c r="E9" s="109"/>
      <c r="F9" s="110"/>
      <c r="G9" s="111"/>
      <c r="H9" s="109"/>
      <c r="I9" s="110"/>
      <c r="J9" s="111"/>
      <c r="K9" s="109"/>
      <c r="L9" s="110"/>
      <c r="M9" s="111"/>
      <c r="N9" s="109"/>
      <c r="O9" s="110"/>
      <c r="P9" s="111"/>
      <c r="Q9" s="109"/>
      <c r="R9" s="110"/>
      <c r="S9" s="111"/>
      <c r="T9" s="149"/>
      <c r="U9" s="18"/>
      <c r="V9" s="117"/>
    </row>
    <row r="10" spans="2:24" s="5" customFormat="1" ht="22.2" x14ac:dyDescent="0.4">
      <c r="B10" s="152"/>
      <c r="C10" s="8"/>
      <c r="D10" s="130"/>
      <c r="E10" s="109"/>
      <c r="F10" s="110"/>
      <c r="G10" s="111"/>
      <c r="H10" s="109"/>
      <c r="I10" s="110"/>
      <c r="J10" s="111"/>
      <c r="K10" s="109"/>
      <c r="L10" s="110"/>
      <c r="M10" s="111"/>
      <c r="N10" s="109"/>
      <c r="O10" s="110"/>
      <c r="P10" s="111"/>
      <c r="Q10" s="109"/>
      <c r="R10" s="110"/>
      <c r="S10" s="111"/>
      <c r="T10" s="149"/>
      <c r="U10" s="18"/>
      <c r="V10" s="117"/>
    </row>
    <row r="11" spans="2:24" s="5" customFormat="1" ht="22.2" x14ac:dyDescent="0.4">
      <c r="B11" s="7"/>
      <c r="C11" s="13"/>
      <c r="D11" s="130"/>
      <c r="E11" s="114"/>
      <c r="F11" s="115"/>
      <c r="G11" s="116"/>
      <c r="H11" s="114"/>
      <c r="I11" s="115"/>
      <c r="J11" s="116"/>
      <c r="K11" s="114"/>
      <c r="L11" s="115"/>
      <c r="M11" s="116"/>
      <c r="N11" s="114"/>
      <c r="O11" s="115"/>
      <c r="P11" s="116"/>
      <c r="Q11" s="114"/>
      <c r="R11" s="115"/>
      <c r="S11" s="116"/>
      <c r="T11" s="150"/>
      <c r="U11" s="18"/>
      <c r="V11" s="117"/>
    </row>
    <row r="12" spans="2:24" s="5" customFormat="1" ht="21" x14ac:dyDescent="0.4">
      <c r="B12" s="14"/>
      <c r="C12" s="9"/>
      <c r="D12" s="131"/>
      <c r="E12" s="142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9"/>
      <c r="V12" s="118"/>
    </row>
    <row r="13" spans="2:24" s="5" customFormat="1" ht="22.2" customHeight="1" x14ac:dyDescent="0.4">
      <c r="B13" s="6">
        <v>3</v>
      </c>
      <c r="C13" s="127"/>
      <c r="D13" s="132" t="s">
        <v>67</v>
      </c>
      <c r="E13" s="133" t="s">
        <v>68</v>
      </c>
      <c r="F13" s="134"/>
      <c r="G13" s="135"/>
      <c r="H13" s="133" t="s">
        <v>176</v>
      </c>
      <c r="I13" s="134"/>
      <c r="J13" s="135"/>
      <c r="K13" s="133" t="s">
        <v>76</v>
      </c>
      <c r="L13" s="134"/>
      <c r="M13" s="135"/>
      <c r="N13" s="133" t="s">
        <v>83</v>
      </c>
      <c r="O13" s="134"/>
      <c r="P13" s="135"/>
      <c r="Q13" s="133" t="s">
        <v>174</v>
      </c>
      <c r="R13" s="134"/>
      <c r="S13" s="135"/>
      <c r="T13" s="148"/>
      <c r="U13" s="17" t="s">
        <v>136</v>
      </c>
      <c r="V13" s="119" t="s">
        <v>140</v>
      </c>
      <c r="W13" s="5" t="s">
        <v>36</v>
      </c>
      <c r="X13" s="5" t="s">
        <v>127</v>
      </c>
    </row>
    <row r="14" spans="2:24" s="5" customFormat="1" ht="22.2" x14ac:dyDescent="0.4">
      <c r="B14" s="6" t="s">
        <v>3</v>
      </c>
      <c r="C14" s="128"/>
      <c r="D14" s="130"/>
      <c r="E14" s="107" t="s">
        <v>158</v>
      </c>
      <c r="F14" s="105">
        <v>17</v>
      </c>
      <c r="G14" s="108" t="s">
        <v>70</v>
      </c>
      <c r="H14" s="107" t="s">
        <v>183</v>
      </c>
      <c r="I14" s="105">
        <v>0.5</v>
      </c>
      <c r="J14" s="108" t="s">
        <v>72</v>
      </c>
      <c r="K14" s="107" t="s">
        <v>77</v>
      </c>
      <c r="L14" s="105">
        <v>0.1</v>
      </c>
      <c r="M14" s="108" t="s">
        <v>72</v>
      </c>
      <c r="N14" s="107" t="s">
        <v>85</v>
      </c>
      <c r="O14" s="105">
        <v>0.1</v>
      </c>
      <c r="P14" s="108" t="s">
        <v>72</v>
      </c>
      <c r="Q14" s="107" t="s">
        <v>184</v>
      </c>
      <c r="R14" s="105">
        <v>0.3</v>
      </c>
      <c r="S14" s="108" t="s">
        <v>72</v>
      </c>
      <c r="T14" s="149"/>
      <c r="U14" s="18" t="s">
        <v>63</v>
      </c>
      <c r="V14" s="117" t="s">
        <v>141</v>
      </c>
      <c r="W14" s="5" t="s">
        <v>38</v>
      </c>
      <c r="X14" s="5" t="s">
        <v>125</v>
      </c>
    </row>
    <row r="15" spans="2:24" s="5" customFormat="1" ht="22.2" x14ac:dyDescent="0.4">
      <c r="B15" s="6">
        <v>1</v>
      </c>
      <c r="C15" s="128"/>
      <c r="D15" s="130"/>
      <c r="E15" s="109" t="s">
        <v>159</v>
      </c>
      <c r="F15" s="110">
        <v>5</v>
      </c>
      <c r="G15" s="111" t="s">
        <v>70</v>
      </c>
      <c r="H15" s="109" t="s">
        <v>106</v>
      </c>
      <c r="I15" s="110">
        <v>0</v>
      </c>
      <c r="J15" s="111" t="s">
        <v>72</v>
      </c>
      <c r="K15" s="109" t="s">
        <v>78</v>
      </c>
      <c r="L15" s="110">
        <v>0</v>
      </c>
      <c r="M15" s="111" t="s">
        <v>79</v>
      </c>
      <c r="N15" s="109" t="s">
        <v>86</v>
      </c>
      <c r="O15" s="110">
        <v>0</v>
      </c>
      <c r="P15" s="111" t="s">
        <v>79</v>
      </c>
      <c r="Q15" s="109" t="s">
        <v>175</v>
      </c>
      <c r="R15" s="110">
        <v>0</v>
      </c>
      <c r="S15" s="111" t="s">
        <v>72</v>
      </c>
      <c r="T15" s="149"/>
      <c r="U15" s="18" t="s">
        <v>142</v>
      </c>
      <c r="V15" s="117" t="s">
        <v>143</v>
      </c>
      <c r="W15" s="5" t="s">
        <v>40</v>
      </c>
      <c r="X15" s="5" t="s">
        <v>128</v>
      </c>
    </row>
    <row r="16" spans="2:24" s="5" customFormat="1" ht="22.2" x14ac:dyDescent="0.4">
      <c r="B16" s="6" t="s">
        <v>4</v>
      </c>
      <c r="C16" s="128"/>
      <c r="D16" s="130"/>
      <c r="E16" s="109" t="s">
        <v>71</v>
      </c>
      <c r="F16" s="110">
        <v>0.3</v>
      </c>
      <c r="G16" s="111" t="s">
        <v>72</v>
      </c>
      <c r="H16" s="109"/>
      <c r="I16" s="110"/>
      <c r="J16" s="111"/>
      <c r="K16" s="109" t="s">
        <v>80</v>
      </c>
      <c r="L16" s="110">
        <v>0</v>
      </c>
      <c r="M16" s="111" t="s">
        <v>72</v>
      </c>
      <c r="N16" s="109" t="s">
        <v>87</v>
      </c>
      <c r="O16" s="110">
        <v>0</v>
      </c>
      <c r="P16" s="111" t="s">
        <v>72</v>
      </c>
      <c r="Q16" s="109" t="s">
        <v>95</v>
      </c>
      <c r="R16" s="110">
        <v>0</v>
      </c>
      <c r="S16" s="111" t="s">
        <v>96</v>
      </c>
      <c r="T16" s="149"/>
      <c r="U16" s="18" t="s">
        <v>69</v>
      </c>
      <c r="V16" s="117" t="s">
        <v>144</v>
      </c>
      <c r="W16" s="5" t="s">
        <v>42</v>
      </c>
      <c r="X16" s="5" t="s">
        <v>129</v>
      </c>
    </row>
    <row r="17" spans="2:24" s="5" customFormat="1" ht="22.2" x14ac:dyDescent="0.4">
      <c r="B17" s="151" t="s">
        <v>73</v>
      </c>
      <c r="C17" s="128"/>
      <c r="D17" s="130"/>
      <c r="E17" s="109"/>
      <c r="F17" s="110"/>
      <c r="G17" s="111"/>
      <c r="H17" s="109"/>
      <c r="I17" s="110"/>
      <c r="J17" s="111"/>
      <c r="K17" s="109" t="s">
        <v>81</v>
      </c>
      <c r="L17" s="110">
        <v>0</v>
      </c>
      <c r="M17" s="111" t="s">
        <v>72</v>
      </c>
      <c r="N17" s="109"/>
      <c r="O17" s="110"/>
      <c r="P17" s="111"/>
      <c r="Q17" s="109"/>
      <c r="R17" s="110"/>
      <c r="S17" s="111"/>
      <c r="T17" s="149"/>
      <c r="U17" s="18"/>
      <c r="V17" s="117"/>
      <c r="W17" s="5" t="s">
        <v>45</v>
      </c>
      <c r="X17" s="5" t="s">
        <v>125</v>
      </c>
    </row>
    <row r="18" spans="2:24" s="5" customFormat="1" ht="22.2" x14ac:dyDescent="0.4">
      <c r="B18" s="151"/>
      <c r="C18" s="129"/>
      <c r="D18" s="130"/>
      <c r="E18" s="109"/>
      <c r="F18" s="110"/>
      <c r="G18" s="111"/>
      <c r="H18" s="109"/>
      <c r="I18" s="110"/>
      <c r="J18" s="111"/>
      <c r="K18" s="109" t="s">
        <v>82</v>
      </c>
      <c r="L18" s="110">
        <v>0</v>
      </c>
      <c r="M18" s="111" t="s">
        <v>72</v>
      </c>
      <c r="N18" s="109"/>
      <c r="O18" s="110"/>
      <c r="P18" s="111"/>
      <c r="Q18" s="109"/>
      <c r="R18" s="110"/>
      <c r="S18" s="111"/>
      <c r="T18" s="149"/>
      <c r="U18" s="18"/>
      <c r="V18" s="117"/>
      <c r="W18" s="5" t="s">
        <v>46</v>
      </c>
      <c r="X18" s="5" t="s">
        <v>130</v>
      </c>
    </row>
    <row r="19" spans="2:24" s="5" customFormat="1" ht="22.2" x14ac:dyDescent="0.4">
      <c r="B19" s="152"/>
      <c r="C19" s="8"/>
      <c r="D19" s="130"/>
      <c r="E19" s="109"/>
      <c r="F19" s="110"/>
      <c r="G19" s="111"/>
      <c r="H19" s="109"/>
      <c r="I19" s="110"/>
      <c r="J19" s="111"/>
      <c r="K19" s="109"/>
      <c r="L19" s="110"/>
      <c r="M19" s="111"/>
      <c r="N19" s="109"/>
      <c r="O19" s="110"/>
      <c r="P19" s="111"/>
      <c r="Q19" s="109"/>
      <c r="R19" s="110"/>
      <c r="S19" s="111"/>
      <c r="T19" s="149"/>
      <c r="U19" s="18"/>
      <c r="V19" s="117"/>
    </row>
    <row r="20" spans="2:24" s="5" customFormat="1" ht="22.2" x14ac:dyDescent="0.4">
      <c r="B20" s="7" t="s">
        <v>61</v>
      </c>
      <c r="C20" s="13"/>
      <c r="D20" s="130"/>
      <c r="E20" s="114"/>
      <c r="F20" s="115"/>
      <c r="G20" s="116"/>
      <c r="H20" s="114"/>
      <c r="I20" s="115"/>
      <c r="J20" s="116"/>
      <c r="K20" s="114"/>
      <c r="L20" s="115"/>
      <c r="M20" s="116"/>
      <c r="N20" s="114"/>
      <c r="O20" s="115"/>
      <c r="P20" s="116"/>
      <c r="Q20" s="114"/>
      <c r="R20" s="115"/>
      <c r="S20" s="116"/>
      <c r="T20" s="150"/>
      <c r="U20" s="18"/>
      <c r="V20" s="117"/>
    </row>
    <row r="21" spans="2:24" s="5" customFormat="1" ht="21" x14ac:dyDescent="0.4">
      <c r="B21" s="14">
        <v>17</v>
      </c>
      <c r="C21" s="9"/>
      <c r="D21" s="131"/>
      <c r="E21" s="142" t="s">
        <v>177</v>
      </c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19"/>
      <c r="V21" s="118"/>
    </row>
    <row r="22" spans="2:24" s="5" customFormat="1" ht="22.2" customHeight="1" x14ac:dyDescent="0.4">
      <c r="B22" s="6">
        <v>3</v>
      </c>
      <c r="C22" s="127"/>
      <c r="D22" s="132" t="s">
        <v>88</v>
      </c>
      <c r="E22" s="133" t="s">
        <v>90</v>
      </c>
      <c r="F22" s="134"/>
      <c r="G22" s="135"/>
      <c r="H22" s="133" t="s">
        <v>91</v>
      </c>
      <c r="I22" s="134"/>
      <c r="J22" s="135"/>
      <c r="K22" s="133" t="s">
        <v>97</v>
      </c>
      <c r="L22" s="134"/>
      <c r="M22" s="135"/>
      <c r="N22" s="133" t="s">
        <v>102</v>
      </c>
      <c r="O22" s="134"/>
      <c r="P22" s="135"/>
      <c r="Q22" s="133" t="s">
        <v>104</v>
      </c>
      <c r="R22" s="134"/>
      <c r="S22" s="135"/>
      <c r="T22" s="148" t="s">
        <v>108</v>
      </c>
      <c r="U22" s="17" t="s">
        <v>136</v>
      </c>
      <c r="V22" s="119" t="s">
        <v>145</v>
      </c>
      <c r="W22" s="5" t="s">
        <v>36</v>
      </c>
      <c r="X22" s="5" t="s">
        <v>131</v>
      </c>
    </row>
    <row r="23" spans="2:24" ht="22.2" x14ac:dyDescent="0.3">
      <c r="B23" s="6" t="s">
        <v>3</v>
      </c>
      <c r="C23" s="128"/>
      <c r="D23" s="130"/>
      <c r="E23" s="107" t="s">
        <v>160</v>
      </c>
      <c r="F23" s="105">
        <v>1</v>
      </c>
      <c r="G23" s="108" t="s">
        <v>79</v>
      </c>
      <c r="H23" s="107" t="s">
        <v>161</v>
      </c>
      <c r="I23" s="105">
        <v>0</v>
      </c>
      <c r="J23" s="108" t="s">
        <v>72</v>
      </c>
      <c r="K23" s="107" t="s">
        <v>98</v>
      </c>
      <c r="L23" s="105">
        <v>17</v>
      </c>
      <c r="M23" s="108" t="s">
        <v>64</v>
      </c>
      <c r="N23" s="107" t="s">
        <v>103</v>
      </c>
      <c r="O23" s="105">
        <v>0</v>
      </c>
      <c r="P23" s="108" t="s">
        <v>72</v>
      </c>
      <c r="Q23" s="107" t="s">
        <v>105</v>
      </c>
      <c r="R23" s="105">
        <v>0</v>
      </c>
      <c r="S23" s="108" t="s">
        <v>72</v>
      </c>
      <c r="T23" s="149"/>
      <c r="U23" s="18" t="s">
        <v>75</v>
      </c>
      <c r="V23" s="117" t="s">
        <v>146</v>
      </c>
      <c r="W23" s="10" t="s">
        <v>38</v>
      </c>
      <c r="X23" s="10" t="s">
        <v>125</v>
      </c>
    </row>
    <row r="24" spans="2:24" ht="22.2" x14ac:dyDescent="0.3">
      <c r="B24" s="6">
        <v>2</v>
      </c>
      <c r="C24" s="128"/>
      <c r="D24" s="130"/>
      <c r="E24" s="109"/>
      <c r="F24" s="110"/>
      <c r="G24" s="111"/>
      <c r="H24" s="109" t="s">
        <v>92</v>
      </c>
      <c r="I24" s="110">
        <v>0</v>
      </c>
      <c r="J24" s="111" t="s">
        <v>79</v>
      </c>
      <c r="K24" s="109" t="s">
        <v>99</v>
      </c>
      <c r="L24" s="110">
        <v>5</v>
      </c>
      <c r="M24" s="111" t="s">
        <v>64</v>
      </c>
      <c r="N24" s="109"/>
      <c r="O24" s="110"/>
      <c r="P24" s="111"/>
      <c r="Q24" s="109" t="s">
        <v>80</v>
      </c>
      <c r="R24" s="110">
        <v>0</v>
      </c>
      <c r="S24" s="111" t="s">
        <v>72</v>
      </c>
      <c r="T24" s="149"/>
      <c r="U24" s="18" t="s">
        <v>147</v>
      </c>
      <c r="V24" s="117" t="s">
        <v>148</v>
      </c>
      <c r="W24" s="10" t="s">
        <v>40</v>
      </c>
      <c r="X24" s="10" t="s">
        <v>132</v>
      </c>
    </row>
    <row r="25" spans="2:24" ht="22.2" x14ac:dyDescent="0.3">
      <c r="B25" s="6" t="s">
        <v>4</v>
      </c>
      <c r="C25" s="128"/>
      <c r="D25" s="130"/>
      <c r="E25" s="109"/>
      <c r="F25" s="110"/>
      <c r="G25" s="111"/>
      <c r="H25" s="109" t="s">
        <v>93</v>
      </c>
      <c r="I25" s="110">
        <v>0</v>
      </c>
      <c r="J25" s="111" t="s">
        <v>72</v>
      </c>
      <c r="K25" s="109" t="s">
        <v>100</v>
      </c>
      <c r="L25" s="110">
        <v>0</v>
      </c>
      <c r="M25" s="111" t="s">
        <v>101</v>
      </c>
      <c r="N25" s="109"/>
      <c r="O25" s="110"/>
      <c r="P25" s="111"/>
      <c r="Q25" s="109" t="s">
        <v>106</v>
      </c>
      <c r="R25" s="110">
        <v>0</v>
      </c>
      <c r="S25" s="111" t="s">
        <v>72</v>
      </c>
      <c r="T25" s="149"/>
      <c r="U25" s="18" t="s">
        <v>69</v>
      </c>
      <c r="V25" s="117" t="s">
        <v>149</v>
      </c>
      <c r="W25" s="10" t="s">
        <v>42</v>
      </c>
      <c r="X25" s="10" t="s">
        <v>125</v>
      </c>
    </row>
    <row r="26" spans="2:24" ht="22.2" x14ac:dyDescent="0.3">
      <c r="B26" s="151" t="s">
        <v>89</v>
      </c>
      <c r="C26" s="128"/>
      <c r="D26" s="130"/>
      <c r="E26" s="109"/>
      <c r="F26" s="110"/>
      <c r="G26" s="111"/>
      <c r="H26" s="109" t="s">
        <v>94</v>
      </c>
      <c r="I26" s="110">
        <v>0</v>
      </c>
      <c r="J26" s="111" t="s">
        <v>79</v>
      </c>
      <c r="K26" s="109"/>
      <c r="L26" s="110"/>
      <c r="M26" s="111"/>
      <c r="N26" s="109"/>
      <c r="O26" s="110"/>
      <c r="P26" s="111"/>
      <c r="Q26" s="109" t="s">
        <v>81</v>
      </c>
      <c r="R26" s="110">
        <v>0</v>
      </c>
      <c r="S26" s="111" t="s">
        <v>72</v>
      </c>
      <c r="T26" s="149"/>
      <c r="U26" s="18"/>
      <c r="V26" s="117"/>
      <c r="W26" s="10" t="s">
        <v>45</v>
      </c>
      <c r="X26" s="10" t="s">
        <v>125</v>
      </c>
    </row>
    <row r="27" spans="2:24" ht="22.2" x14ac:dyDescent="0.3">
      <c r="B27" s="151"/>
      <c r="C27" s="129"/>
      <c r="D27" s="130"/>
      <c r="E27" s="109"/>
      <c r="F27" s="110"/>
      <c r="G27" s="111"/>
      <c r="H27" s="109" t="s">
        <v>95</v>
      </c>
      <c r="I27" s="110">
        <v>0</v>
      </c>
      <c r="J27" s="111" t="s">
        <v>96</v>
      </c>
      <c r="K27" s="109"/>
      <c r="L27" s="110"/>
      <c r="M27" s="111"/>
      <c r="N27" s="109"/>
      <c r="O27" s="110"/>
      <c r="P27" s="111"/>
      <c r="Q27" s="112" t="s">
        <v>185</v>
      </c>
      <c r="R27" s="110">
        <v>0</v>
      </c>
      <c r="S27" s="111" t="s">
        <v>72</v>
      </c>
      <c r="T27" s="149"/>
      <c r="U27" s="18"/>
      <c r="V27" s="117"/>
      <c r="W27" s="10" t="s">
        <v>46</v>
      </c>
      <c r="X27" s="10" t="s">
        <v>125</v>
      </c>
    </row>
    <row r="28" spans="2:24" ht="22.2" x14ac:dyDescent="0.3">
      <c r="B28" s="152"/>
      <c r="C28" s="8"/>
      <c r="D28" s="130"/>
      <c r="E28" s="109"/>
      <c r="F28" s="110"/>
      <c r="G28" s="111"/>
      <c r="H28" s="109"/>
      <c r="I28" s="110"/>
      <c r="J28" s="111"/>
      <c r="K28" s="109"/>
      <c r="L28" s="110"/>
      <c r="M28" s="111"/>
      <c r="N28" s="109"/>
      <c r="O28" s="110"/>
      <c r="P28" s="111"/>
      <c r="Q28" s="109" t="s">
        <v>107</v>
      </c>
      <c r="R28" s="110">
        <v>0</v>
      </c>
      <c r="S28" s="111" t="s">
        <v>72</v>
      </c>
      <c r="T28" s="149"/>
      <c r="U28" s="18"/>
      <c r="V28" s="117"/>
    </row>
    <row r="29" spans="2:24" ht="22.2" x14ac:dyDescent="0.3">
      <c r="B29" s="7" t="s">
        <v>61</v>
      </c>
      <c r="C29" s="13"/>
      <c r="D29" s="130"/>
      <c r="E29" s="114"/>
      <c r="F29" s="115"/>
      <c r="G29" s="116"/>
      <c r="H29" s="114"/>
      <c r="I29" s="115"/>
      <c r="J29" s="116"/>
      <c r="K29" s="114"/>
      <c r="L29" s="115"/>
      <c r="M29" s="116"/>
      <c r="N29" s="114"/>
      <c r="O29" s="115"/>
      <c r="P29" s="116"/>
      <c r="Q29" s="142" t="s">
        <v>178</v>
      </c>
      <c r="R29" s="143"/>
      <c r="S29" s="144"/>
      <c r="T29" s="150"/>
      <c r="U29" s="18"/>
      <c r="V29" s="117"/>
    </row>
    <row r="30" spans="2:24" ht="21" x14ac:dyDescent="0.3">
      <c r="B30" s="14">
        <v>17</v>
      </c>
      <c r="C30" s="9"/>
      <c r="D30" s="131"/>
      <c r="E30" s="145" t="s">
        <v>179</v>
      </c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7"/>
      <c r="U30" s="19"/>
      <c r="V30" s="118"/>
    </row>
    <row r="31" spans="2:24" ht="22.2" customHeight="1" x14ac:dyDescent="0.3">
      <c r="B31" s="120">
        <v>3</v>
      </c>
      <c r="C31" s="127"/>
      <c r="D31" s="132" t="s">
        <v>109</v>
      </c>
      <c r="E31" s="133" t="s">
        <v>111</v>
      </c>
      <c r="F31" s="134"/>
      <c r="G31" s="135"/>
      <c r="H31" s="133" t="s">
        <v>114</v>
      </c>
      <c r="I31" s="134"/>
      <c r="J31" s="135"/>
      <c r="K31" s="133" t="s">
        <v>117</v>
      </c>
      <c r="L31" s="134"/>
      <c r="M31" s="135"/>
      <c r="N31" s="133" t="s">
        <v>180</v>
      </c>
      <c r="O31" s="134"/>
      <c r="P31" s="135"/>
      <c r="Q31" s="133" t="s">
        <v>120</v>
      </c>
      <c r="R31" s="134"/>
      <c r="S31" s="135"/>
      <c r="T31" s="148" t="s">
        <v>123</v>
      </c>
      <c r="U31" s="17" t="s">
        <v>66</v>
      </c>
      <c r="V31" s="119" t="s">
        <v>150</v>
      </c>
      <c r="W31" s="10" t="s">
        <v>36</v>
      </c>
      <c r="X31" s="10" t="s">
        <v>133</v>
      </c>
    </row>
    <row r="32" spans="2:24" ht="22.2" x14ac:dyDescent="0.3">
      <c r="B32" s="6" t="s">
        <v>3</v>
      </c>
      <c r="C32" s="128"/>
      <c r="D32" s="130"/>
      <c r="E32" s="107" t="s">
        <v>165</v>
      </c>
      <c r="F32" s="105">
        <v>1</v>
      </c>
      <c r="G32" s="108" t="s">
        <v>72</v>
      </c>
      <c r="H32" s="107" t="s">
        <v>115</v>
      </c>
      <c r="I32" s="105">
        <v>0.6</v>
      </c>
      <c r="J32" s="108" t="s">
        <v>72</v>
      </c>
      <c r="K32" s="107" t="s">
        <v>162</v>
      </c>
      <c r="L32" s="105">
        <v>0.3</v>
      </c>
      <c r="M32" s="108" t="s">
        <v>72</v>
      </c>
      <c r="N32" s="107" t="s">
        <v>181</v>
      </c>
      <c r="O32" s="105">
        <v>0</v>
      </c>
      <c r="P32" s="108" t="s">
        <v>72</v>
      </c>
      <c r="Q32" s="107" t="s">
        <v>163</v>
      </c>
      <c r="R32" s="105">
        <v>0.3</v>
      </c>
      <c r="S32" s="108" t="s">
        <v>72</v>
      </c>
      <c r="T32" s="149"/>
      <c r="U32" s="18" t="s">
        <v>63</v>
      </c>
      <c r="V32" s="117" t="s">
        <v>151</v>
      </c>
      <c r="W32" s="10" t="s">
        <v>38</v>
      </c>
      <c r="X32" s="10" t="s">
        <v>125</v>
      </c>
    </row>
    <row r="33" spans="2:24" ht="22.2" x14ac:dyDescent="0.3">
      <c r="B33" s="6">
        <v>3</v>
      </c>
      <c r="C33" s="128"/>
      <c r="D33" s="130"/>
      <c r="E33" s="109" t="s">
        <v>112</v>
      </c>
      <c r="F33" s="110">
        <v>0.6</v>
      </c>
      <c r="G33" s="111" t="s">
        <v>72</v>
      </c>
      <c r="H33" s="109" t="s">
        <v>164</v>
      </c>
      <c r="I33" s="110">
        <v>0.6</v>
      </c>
      <c r="J33" s="111" t="s">
        <v>72</v>
      </c>
      <c r="K33" s="109" t="s">
        <v>118</v>
      </c>
      <c r="L33" s="110">
        <v>0</v>
      </c>
      <c r="M33" s="111" t="s">
        <v>72</v>
      </c>
      <c r="N33" s="109"/>
      <c r="O33" s="110"/>
      <c r="P33" s="111"/>
      <c r="Q33" s="109" t="s">
        <v>121</v>
      </c>
      <c r="R33" s="110">
        <v>0</v>
      </c>
      <c r="S33" s="111" t="s">
        <v>122</v>
      </c>
      <c r="T33" s="149"/>
      <c r="U33" s="18" t="s">
        <v>147</v>
      </c>
      <c r="V33" s="117" t="s">
        <v>152</v>
      </c>
      <c r="W33" s="10" t="s">
        <v>40</v>
      </c>
      <c r="X33" s="10" t="s">
        <v>134</v>
      </c>
    </row>
    <row r="34" spans="2:24" ht="22.2" x14ac:dyDescent="0.3">
      <c r="B34" s="6" t="s">
        <v>4</v>
      </c>
      <c r="C34" s="128"/>
      <c r="D34" s="130"/>
      <c r="E34" s="109" t="s">
        <v>113</v>
      </c>
      <c r="F34" s="110">
        <v>0.3</v>
      </c>
      <c r="G34" s="111" t="s">
        <v>72</v>
      </c>
      <c r="H34" s="109" t="s">
        <v>81</v>
      </c>
      <c r="I34" s="110">
        <v>0</v>
      </c>
      <c r="J34" s="111" t="s">
        <v>72</v>
      </c>
      <c r="K34" s="109" t="s">
        <v>81</v>
      </c>
      <c r="L34" s="110">
        <v>0</v>
      </c>
      <c r="M34" s="111" t="s">
        <v>72</v>
      </c>
      <c r="N34" s="109"/>
      <c r="O34" s="110"/>
      <c r="P34" s="111"/>
      <c r="Q34" s="109"/>
      <c r="R34" s="110"/>
      <c r="S34" s="111"/>
      <c r="T34" s="149"/>
      <c r="U34" s="18" t="s">
        <v>153</v>
      </c>
      <c r="V34" s="117" t="s">
        <v>154</v>
      </c>
      <c r="W34" s="10" t="s">
        <v>42</v>
      </c>
      <c r="X34" s="10" t="s">
        <v>135</v>
      </c>
    </row>
    <row r="35" spans="2:24" ht="22.2" x14ac:dyDescent="0.3">
      <c r="B35" s="151" t="s">
        <v>110</v>
      </c>
      <c r="C35" s="128"/>
      <c r="D35" s="130"/>
      <c r="E35" s="109"/>
      <c r="F35" s="110"/>
      <c r="G35" s="111"/>
      <c r="H35" s="109" t="s">
        <v>116</v>
      </c>
      <c r="I35" s="110">
        <v>0</v>
      </c>
      <c r="J35" s="111" t="s">
        <v>72</v>
      </c>
      <c r="K35" s="109" t="s">
        <v>119</v>
      </c>
      <c r="L35" s="110">
        <v>0</v>
      </c>
      <c r="M35" s="111" t="s">
        <v>72</v>
      </c>
      <c r="N35" s="109"/>
      <c r="O35" s="110"/>
      <c r="P35" s="111"/>
      <c r="Q35" s="109"/>
      <c r="R35" s="110"/>
      <c r="S35" s="111"/>
      <c r="T35" s="149"/>
      <c r="U35" s="18"/>
      <c r="V35" s="117"/>
      <c r="W35" s="10" t="s">
        <v>45</v>
      </c>
      <c r="X35" s="10" t="s">
        <v>125</v>
      </c>
    </row>
    <row r="36" spans="2:24" ht="22.2" x14ac:dyDescent="0.3">
      <c r="B36" s="151"/>
      <c r="C36" s="129"/>
      <c r="D36" s="130"/>
      <c r="E36" s="109"/>
      <c r="F36" s="110"/>
      <c r="G36" s="111"/>
      <c r="H36" s="109"/>
      <c r="I36" s="110"/>
      <c r="J36" s="111"/>
      <c r="K36" s="109"/>
      <c r="L36" s="110"/>
      <c r="M36" s="111"/>
      <c r="N36" s="109"/>
      <c r="O36" s="110"/>
      <c r="P36" s="111"/>
      <c r="Q36" s="109"/>
      <c r="R36" s="110"/>
      <c r="S36" s="111"/>
      <c r="T36" s="149"/>
      <c r="U36" s="18"/>
      <c r="V36" s="117"/>
      <c r="W36" s="10" t="s">
        <v>46</v>
      </c>
      <c r="X36" s="10" t="s">
        <v>124</v>
      </c>
    </row>
    <row r="37" spans="2:24" ht="22.2" x14ac:dyDescent="0.3">
      <c r="B37" s="152"/>
      <c r="C37" s="8"/>
      <c r="D37" s="130"/>
      <c r="E37" s="109"/>
      <c r="F37" s="110"/>
      <c r="G37" s="111"/>
      <c r="H37" s="109"/>
      <c r="I37" s="110"/>
      <c r="J37" s="111"/>
      <c r="K37" s="109"/>
      <c r="L37" s="110"/>
      <c r="M37" s="111"/>
      <c r="N37" s="109"/>
      <c r="O37" s="110"/>
      <c r="P37" s="111"/>
      <c r="Q37" s="109"/>
      <c r="R37" s="110"/>
      <c r="S37" s="111"/>
      <c r="T37" s="149"/>
      <c r="U37" s="18"/>
      <c r="V37" s="117"/>
    </row>
    <row r="38" spans="2:24" ht="22.2" x14ac:dyDescent="0.3">
      <c r="B38" s="7" t="s">
        <v>74</v>
      </c>
      <c r="C38" s="13"/>
      <c r="D38" s="130"/>
      <c r="E38" s="114"/>
      <c r="F38" s="115"/>
      <c r="G38" s="116"/>
      <c r="H38" s="114"/>
      <c r="I38" s="115"/>
      <c r="J38" s="116"/>
      <c r="K38" s="114"/>
      <c r="L38" s="115"/>
      <c r="M38" s="116"/>
      <c r="N38" s="114"/>
      <c r="O38" s="115"/>
      <c r="P38" s="116"/>
      <c r="Q38" s="114"/>
      <c r="R38" s="115"/>
      <c r="S38" s="116"/>
      <c r="T38" s="150"/>
      <c r="U38" s="18"/>
      <c r="V38" s="117"/>
    </row>
    <row r="39" spans="2:24" ht="21" x14ac:dyDescent="0.3">
      <c r="B39" s="14">
        <v>17</v>
      </c>
      <c r="C39" s="9"/>
      <c r="D39" s="131"/>
      <c r="E39" s="142" t="s">
        <v>182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  <c r="U39" s="19"/>
      <c r="V39" s="118"/>
    </row>
    <row r="40" spans="2:24" s="5" customFormat="1" ht="22.2" customHeight="1" x14ac:dyDescent="0.4">
      <c r="B40" s="6">
        <v>3</v>
      </c>
      <c r="C40" s="128"/>
      <c r="D40" s="130" t="s">
        <v>60</v>
      </c>
      <c r="E40" s="139" t="s">
        <v>62</v>
      </c>
      <c r="F40" s="140"/>
      <c r="G40" s="141"/>
      <c r="H40" s="139" t="s">
        <v>168</v>
      </c>
      <c r="I40" s="140"/>
      <c r="J40" s="141"/>
      <c r="K40" s="139"/>
      <c r="L40" s="140"/>
      <c r="M40" s="141"/>
      <c r="N40" s="139"/>
      <c r="O40" s="140"/>
      <c r="P40" s="141"/>
      <c r="Q40" s="139"/>
      <c r="R40" s="140"/>
      <c r="S40" s="141"/>
      <c r="T40" s="149" t="s">
        <v>169</v>
      </c>
      <c r="U40" s="18" t="s">
        <v>136</v>
      </c>
      <c r="V40" s="117" t="s">
        <v>172</v>
      </c>
      <c r="W40" s="5" t="s">
        <v>36</v>
      </c>
      <c r="X40" s="5" t="s">
        <v>124</v>
      </c>
    </row>
    <row r="41" spans="2:24" s="5" customFormat="1" ht="22.2" x14ac:dyDescent="0.4">
      <c r="B41" s="6" t="s">
        <v>3</v>
      </c>
      <c r="C41" s="128"/>
      <c r="D41" s="130"/>
      <c r="E41" s="107" t="s">
        <v>156</v>
      </c>
      <c r="F41" s="105">
        <v>17</v>
      </c>
      <c r="G41" s="108" t="s">
        <v>64</v>
      </c>
      <c r="H41" s="104" t="s">
        <v>168</v>
      </c>
      <c r="I41" s="105">
        <v>17</v>
      </c>
      <c r="J41" s="106" t="s">
        <v>170</v>
      </c>
      <c r="K41" s="107"/>
      <c r="L41" s="105"/>
      <c r="M41" s="108"/>
      <c r="N41" s="107"/>
      <c r="O41" s="105"/>
      <c r="P41" s="108"/>
      <c r="Q41" s="107"/>
      <c r="R41" s="105"/>
      <c r="S41" s="108"/>
      <c r="T41" s="149"/>
      <c r="U41" s="18" t="s">
        <v>63</v>
      </c>
      <c r="V41" s="117" t="s">
        <v>173</v>
      </c>
      <c r="W41" s="5" t="s">
        <v>38</v>
      </c>
      <c r="X41" s="5" t="s">
        <v>125</v>
      </c>
    </row>
    <row r="42" spans="2:24" s="5" customFormat="1" ht="22.2" x14ac:dyDescent="0.4">
      <c r="B42" s="6">
        <v>4</v>
      </c>
      <c r="C42" s="128"/>
      <c r="D42" s="130"/>
      <c r="E42" s="109" t="s">
        <v>157</v>
      </c>
      <c r="F42" s="110">
        <v>3</v>
      </c>
      <c r="G42" s="111" t="s">
        <v>64</v>
      </c>
      <c r="H42" s="112" t="s">
        <v>171</v>
      </c>
      <c r="I42" s="110">
        <v>5</v>
      </c>
      <c r="J42" s="113" t="s">
        <v>170</v>
      </c>
      <c r="K42" s="109"/>
      <c r="L42" s="110"/>
      <c r="M42" s="111"/>
      <c r="N42" s="109"/>
      <c r="O42" s="110"/>
      <c r="P42" s="111"/>
      <c r="Q42" s="109"/>
      <c r="R42" s="110"/>
      <c r="S42" s="111"/>
      <c r="T42" s="149"/>
      <c r="U42" s="18" t="s">
        <v>84</v>
      </c>
      <c r="V42" s="117" t="s">
        <v>137</v>
      </c>
      <c r="W42" s="5" t="s">
        <v>40</v>
      </c>
      <c r="X42" s="5" t="s">
        <v>125</v>
      </c>
    </row>
    <row r="43" spans="2:24" s="5" customFormat="1" ht="22.2" x14ac:dyDescent="0.4">
      <c r="B43" s="6" t="s">
        <v>4</v>
      </c>
      <c r="C43" s="128"/>
      <c r="D43" s="130"/>
      <c r="E43" s="109"/>
      <c r="F43" s="110"/>
      <c r="G43" s="111"/>
      <c r="H43" s="109"/>
      <c r="I43" s="110"/>
      <c r="J43" s="111"/>
      <c r="K43" s="109"/>
      <c r="L43" s="110"/>
      <c r="M43" s="111"/>
      <c r="N43" s="109"/>
      <c r="O43" s="110"/>
      <c r="P43" s="111"/>
      <c r="Q43" s="109"/>
      <c r="R43" s="110"/>
      <c r="S43" s="111"/>
      <c r="T43" s="149"/>
      <c r="U43" s="18" t="s">
        <v>138</v>
      </c>
      <c r="V43" s="117" t="s">
        <v>139</v>
      </c>
      <c r="W43" s="5" t="s">
        <v>42</v>
      </c>
      <c r="X43" s="5" t="s">
        <v>125</v>
      </c>
    </row>
    <row r="44" spans="2:24" s="5" customFormat="1" ht="22.2" x14ac:dyDescent="0.4">
      <c r="B44" s="151" t="s">
        <v>155</v>
      </c>
      <c r="C44" s="128"/>
      <c r="D44" s="130"/>
      <c r="E44" s="109"/>
      <c r="F44" s="110"/>
      <c r="G44" s="111"/>
      <c r="H44" s="109"/>
      <c r="I44" s="110"/>
      <c r="J44" s="111"/>
      <c r="K44" s="109"/>
      <c r="L44" s="110"/>
      <c r="M44" s="111"/>
      <c r="N44" s="109"/>
      <c r="O44" s="110"/>
      <c r="P44" s="111"/>
      <c r="Q44" s="109"/>
      <c r="R44" s="110"/>
      <c r="S44" s="111"/>
      <c r="T44" s="149"/>
      <c r="U44" s="18"/>
      <c r="V44" s="117"/>
      <c r="W44" s="5" t="s">
        <v>45</v>
      </c>
      <c r="X44" s="5" t="s">
        <v>125</v>
      </c>
    </row>
    <row r="45" spans="2:24" s="5" customFormat="1" ht="22.2" x14ac:dyDescent="0.4">
      <c r="B45" s="151"/>
      <c r="C45" s="129"/>
      <c r="D45" s="130"/>
      <c r="E45" s="109"/>
      <c r="F45" s="110"/>
      <c r="G45" s="111"/>
      <c r="H45" s="109"/>
      <c r="I45" s="110"/>
      <c r="J45" s="111"/>
      <c r="K45" s="109"/>
      <c r="L45" s="110"/>
      <c r="M45" s="111"/>
      <c r="N45" s="109"/>
      <c r="O45" s="110"/>
      <c r="P45" s="111"/>
      <c r="Q45" s="109"/>
      <c r="R45" s="110"/>
      <c r="S45" s="111"/>
      <c r="T45" s="149"/>
      <c r="U45" s="18"/>
      <c r="V45" s="117"/>
      <c r="W45" s="5" t="s">
        <v>46</v>
      </c>
      <c r="X45" s="5" t="s">
        <v>126</v>
      </c>
    </row>
    <row r="46" spans="2:24" s="5" customFormat="1" ht="22.2" x14ac:dyDescent="0.4">
      <c r="B46" s="152"/>
      <c r="C46" s="8"/>
      <c r="D46" s="130"/>
      <c r="E46" s="109"/>
      <c r="F46" s="110"/>
      <c r="G46" s="111"/>
      <c r="H46" s="109"/>
      <c r="I46" s="110"/>
      <c r="J46" s="111"/>
      <c r="K46" s="109"/>
      <c r="L46" s="110"/>
      <c r="M46" s="111"/>
      <c r="N46" s="109"/>
      <c r="O46" s="110"/>
      <c r="P46" s="111"/>
      <c r="Q46" s="109"/>
      <c r="R46" s="110"/>
      <c r="S46" s="111"/>
      <c r="T46" s="149"/>
      <c r="U46" s="18"/>
      <c r="V46" s="117"/>
    </row>
    <row r="47" spans="2:24" s="5" customFormat="1" ht="22.2" x14ac:dyDescent="0.4">
      <c r="B47" s="7" t="s">
        <v>65</v>
      </c>
      <c r="C47" s="13"/>
      <c r="D47" s="130"/>
      <c r="E47" s="114"/>
      <c r="F47" s="115"/>
      <c r="G47" s="116"/>
      <c r="H47" s="114"/>
      <c r="I47" s="115"/>
      <c r="J47" s="116"/>
      <c r="K47" s="114"/>
      <c r="L47" s="115"/>
      <c r="M47" s="116"/>
      <c r="N47" s="114"/>
      <c r="O47" s="115"/>
      <c r="P47" s="116"/>
      <c r="Q47" s="114"/>
      <c r="R47" s="115"/>
      <c r="S47" s="116"/>
      <c r="T47" s="150"/>
      <c r="U47" s="18"/>
      <c r="V47" s="117"/>
    </row>
    <row r="48" spans="2:24" s="5" customFormat="1" ht="22.8" thickBot="1" x14ac:dyDescent="0.45">
      <c r="B48" s="14">
        <v>17</v>
      </c>
      <c r="C48" s="9"/>
      <c r="D48" s="131"/>
      <c r="E48" s="142" t="s">
        <v>167</v>
      </c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4"/>
      <c r="U48" s="19"/>
      <c r="V48" s="118"/>
    </row>
    <row r="49" spans="2:22" ht="21.75" customHeight="1" x14ac:dyDescent="0.45">
      <c r="B49" s="121" t="s">
        <v>53</v>
      </c>
      <c r="C49" s="122"/>
      <c r="D49" s="122"/>
      <c r="E49" s="122"/>
      <c r="F49" s="122"/>
      <c r="G49" s="122"/>
      <c r="H49" s="122"/>
      <c r="I49" s="122"/>
      <c r="J49" s="122"/>
      <c r="K49" s="122"/>
      <c r="L49" s="99"/>
      <c r="M49" s="99"/>
      <c r="N49" s="99"/>
      <c r="O49" s="123" t="s">
        <v>56</v>
      </c>
      <c r="P49" s="123"/>
      <c r="Q49" s="123"/>
      <c r="R49" s="123"/>
      <c r="S49" s="123"/>
      <c r="T49" s="123"/>
      <c r="U49" s="123"/>
      <c r="V49" s="123"/>
    </row>
    <row r="50" spans="2:22" ht="15" customHeight="1" x14ac:dyDescent="0.45">
      <c r="B50" s="100"/>
      <c r="C50" s="101"/>
      <c r="D50" s="101"/>
      <c r="E50" s="101"/>
      <c r="F50" s="101"/>
      <c r="G50" s="101"/>
      <c r="H50" s="101"/>
      <c r="I50" s="101"/>
      <c r="J50" s="101"/>
      <c r="K50" s="101"/>
      <c r="L50" s="102"/>
      <c r="M50" s="102"/>
      <c r="N50" s="102"/>
      <c r="O50" s="103"/>
      <c r="P50" s="103"/>
      <c r="Q50" s="103"/>
      <c r="R50" s="103"/>
      <c r="S50" s="103"/>
      <c r="T50" s="103"/>
      <c r="U50" s="124">
        <f ca="1">NOW()</f>
        <v>44974.435728124998</v>
      </c>
      <c r="V50" s="124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1">
    <mergeCell ref="T31:T38"/>
    <mergeCell ref="N4:P4"/>
    <mergeCell ref="Q4:S4"/>
    <mergeCell ref="B1:V1"/>
    <mergeCell ref="T40:T47"/>
    <mergeCell ref="T4:T11"/>
    <mergeCell ref="T13:T20"/>
    <mergeCell ref="N13:P13"/>
    <mergeCell ref="Q13:S13"/>
    <mergeCell ref="E3:G3"/>
    <mergeCell ref="H3:J3"/>
    <mergeCell ref="N3:P3"/>
    <mergeCell ref="Q3:S3"/>
    <mergeCell ref="B35:B37"/>
    <mergeCell ref="B17:B19"/>
    <mergeCell ref="E13:G13"/>
    <mergeCell ref="B26:B28"/>
    <mergeCell ref="Q22:S22"/>
    <mergeCell ref="H13:J13"/>
    <mergeCell ref="E21:T21"/>
    <mergeCell ref="B8:B10"/>
    <mergeCell ref="E12:T12"/>
    <mergeCell ref="E22:G22"/>
    <mergeCell ref="B44:B46"/>
    <mergeCell ref="H40:J40"/>
    <mergeCell ref="N40:P40"/>
    <mergeCell ref="Q40:S40"/>
    <mergeCell ref="E48:T48"/>
    <mergeCell ref="E40:G40"/>
    <mergeCell ref="Q29:S29"/>
    <mergeCell ref="C31:C36"/>
    <mergeCell ref="D31:D39"/>
    <mergeCell ref="D22:D30"/>
    <mergeCell ref="E31:G31"/>
    <mergeCell ref="C22:C27"/>
    <mergeCell ref="E39:T39"/>
    <mergeCell ref="H31:J31"/>
    <mergeCell ref="N31:P31"/>
    <mergeCell ref="Q31:S31"/>
    <mergeCell ref="H22:J22"/>
    <mergeCell ref="K22:M22"/>
    <mergeCell ref="K31:M31"/>
    <mergeCell ref="E30:T30"/>
    <mergeCell ref="N22:P22"/>
    <mergeCell ref="T22:T29"/>
    <mergeCell ref="B49:K49"/>
    <mergeCell ref="O49:V49"/>
    <mergeCell ref="U50:V50"/>
    <mergeCell ref="U3:V3"/>
    <mergeCell ref="C4:C9"/>
    <mergeCell ref="C40:C45"/>
    <mergeCell ref="C13:C18"/>
    <mergeCell ref="D4:D12"/>
    <mergeCell ref="D40:D48"/>
    <mergeCell ref="D13:D21"/>
    <mergeCell ref="E4:G4"/>
    <mergeCell ref="K3:M3"/>
    <mergeCell ref="H4:J4"/>
    <mergeCell ref="K4:M4"/>
    <mergeCell ref="K40:M40"/>
    <mergeCell ref="K13:M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2" t="str">
        <f>SUBSTITUTE(午餐設計表!B1,"食譜設計","意見調查表")</f>
        <v>0129 彰化縣線西鄉線西國中 111學年度第2學期第3週素食菜單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2:14" ht="21" customHeight="1" x14ac:dyDescent="0.35">
      <c r="B3" s="163" t="s">
        <v>12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14" x14ac:dyDescent="0.3">
      <c r="B4" s="164" t="s">
        <v>0</v>
      </c>
      <c r="C4" s="164" t="s">
        <v>1</v>
      </c>
      <c r="D4" s="164" t="s">
        <v>13</v>
      </c>
      <c r="E4" s="165" t="s">
        <v>14</v>
      </c>
      <c r="F4" s="165"/>
      <c r="G4" s="165"/>
      <c r="H4" s="165" t="s">
        <v>15</v>
      </c>
      <c r="I4" s="165"/>
      <c r="J4" s="165"/>
      <c r="K4" s="165" t="s">
        <v>16</v>
      </c>
      <c r="L4" s="165"/>
      <c r="M4" s="165"/>
      <c r="N4" s="166" t="s">
        <v>17</v>
      </c>
    </row>
    <row r="5" spans="2:14" x14ac:dyDescent="0.3">
      <c r="B5" s="164"/>
      <c r="C5" s="164"/>
      <c r="D5" s="164"/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0" t="s">
        <v>18</v>
      </c>
      <c r="L5" s="20" t="s">
        <v>19</v>
      </c>
      <c r="M5" s="20" t="s">
        <v>20</v>
      </c>
      <c r="N5" s="167"/>
    </row>
    <row r="6" spans="2:14" x14ac:dyDescent="0.3">
      <c r="B6" s="21" t="str">
        <f>IF(午餐設計表!B4&lt;&gt;"",午餐設計表!B4,"")</f>
        <v/>
      </c>
      <c r="C6" s="160" t="str">
        <f>RIGHT(IF(午餐設計表!B8&lt;&gt;"",午餐設計表!B8,""),1)</f>
        <v/>
      </c>
      <c r="D6" s="22" t="str">
        <f>IF(午餐設計表!D4&gt;"",午餐設計表!D4,"")</f>
        <v>2/27-2/28休假</v>
      </c>
      <c r="E6" s="22"/>
      <c r="F6" s="22"/>
      <c r="G6" s="22"/>
      <c r="H6" s="22"/>
      <c r="I6" s="22"/>
      <c r="J6" s="22"/>
      <c r="K6" s="22"/>
      <c r="L6" s="22"/>
      <c r="M6" s="22"/>
      <c r="N6" s="161"/>
    </row>
    <row r="7" spans="2:14" x14ac:dyDescent="0.3">
      <c r="B7" s="23" t="s">
        <v>3</v>
      </c>
      <c r="C7" s="155"/>
      <c r="D7" s="22" t="str">
        <f>IF(午餐設計表!E4&gt;"",午餐設計表!E4,"")</f>
        <v/>
      </c>
      <c r="E7" s="22"/>
      <c r="F7" s="22"/>
      <c r="G7" s="22"/>
      <c r="H7" s="22"/>
      <c r="I7" s="22"/>
      <c r="J7" s="22"/>
      <c r="K7" s="22"/>
      <c r="L7" s="22"/>
      <c r="M7" s="22"/>
      <c r="N7" s="158"/>
    </row>
    <row r="8" spans="2:14" x14ac:dyDescent="0.3">
      <c r="B8" s="23" t="str">
        <f>IF(午餐設計表!B6&lt;&gt;"",午餐設計表!B6,"")</f>
        <v/>
      </c>
      <c r="C8" s="155"/>
      <c r="D8" s="22" t="str">
        <f>IF(午餐設計表!H4&gt;"",午餐設計表!H4,"")</f>
        <v/>
      </c>
      <c r="E8" s="22"/>
      <c r="F8" s="22"/>
      <c r="G8" s="22"/>
      <c r="H8" s="22"/>
      <c r="I8" s="22"/>
      <c r="J8" s="22"/>
      <c r="K8" s="22"/>
      <c r="L8" s="22"/>
      <c r="M8" s="22"/>
      <c r="N8" s="158"/>
    </row>
    <row r="9" spans="2:14" x14ac:dyDescent="0.3">
      <c r="B9" s="23" t="s">
        <v>4</v>
      </c>
      <c r="C9" s="155"/>
      <c r="D9" s="22" t="str">
        <f>IF(午餐設計表!K4&gt;"",午餐設計表!K4,"")</f>
        <v/>
      </c>
      <c r="E9" s="22"/>
      <c r="F9" s="22"/>
      <c r="G9" s="22"/>
      <c r="H9" s="22"/>
      <c r="I9" s="22"/>
      <c r="J9" s="22"/>
      <c r="K9" s="22"/>
      <c r="L9" s="22"/>
      <c r="M9" s="22"/>
      <c r="N9" s="158"/>
    </row>
    <row r="10" spans="2:14" x14ac:dyDescent="0.3">
      <c r="B10" s="24"/>
      <c r="C10" s="155"/>
      <c r="D10" s="22" t="str">
        <f>IF(午餐設計表!N4&gt;"",午餐設計表!N4,"")</f>
        <v/>
      </c>
      <c r="E10" s="22"/>
      <c r="F10" s="22"/>
      <c r="G10" s="22"/>
      <c r="H10" s="22"/>
      <c r="I10" s="22"/>
      <c r="J10" s="22"/>
      <c r="K10" s="22"/>
      <c r="L10" s="22"/>
      <c r="M10" s="22"/>
      <c r="N10" s="158"/>
    </row>
    <row r="11" spans="2:14" x14ac:dyDescent="0.3">
      <c r="B11" s="24"/>
      <c r="C11" s="155"/>
      <c r="D11" s="25" t="str">
        <f>IF(午餐設計表!Q4&gt;"",午餐設計表!Q4,"")</f>
        <v/>
      </c>
      <c r="E11" s="25"/>
      <c r="F11" s="25"/>
      <c r="G11" s="25"/>
      <c r="H11" s="25"/>
      <c r="I11" s="25"/>
      <c r="J11" s="25"/>
      <c r="K11" s="25"/>
      <c r="L11" s="25"/>
      <c r="M11" s="25"/>
      <c r="N11" s="158"/>
    </row>
    <row r="12" spans="2:14" ht="16.8" thickBot="1" x14ac:dyDescent="0.35">
      <c r="B12" s="26"/>
      <c r="C12" s="156"/>
      <c r="D12" s="27" t="str">
        <f>IF(午餐設計表!T4&gt;"",午餐設計表!T4,"")</f>
        <v/>
      </c>
      <c r="E12" s="27"/>
      <c r="F12" s="27"/>
      <c r="G12" s="27"/>
      <c r="H12" s="27"/>
      <c r="I12" s="27"/>
      <c r="J12" s="27"/>
      <c r="K12" s="27"/>
      <c r="L12" s="27"/>
      <c r="M12" s="27"/>
      <c r="N12" s="159"/>
    </row>
    <row r="13" spans="2:14" ht="16.5" customHeight="1" x14ac:dyDescent="0.3">
      <c r="B13" s="28">
        <f>IF(午餐設計表!B40&lt;&gt;"",午餐設計表!B40,"")</f>
        <v>3</v>
      </c>
      <c r="C13" s="154" t="str">
        <f>RIGHT(IF(午餐設計表!B44&lt;&gt;"",午餐設計表!B44,""),1)</f>
        <v>六</v>
      </c>
      <c r="D13" s="29" t="str">
        <f>IF(午餐設計表!D40&gt;"",午餐設計表!D40,"")</f>
        <v>校慶(園遊會)</v>
      </c>
      <c r="E13" s="30"/>
      <c r="F13" s="30"/>
      <c r="G13" s="30"/>
      <c r="H13" s="30"/>
      <c r="I13" s="30"/>
      <c r="J13" s="30"/>
      <c r="K13" s="30"/>
      <c r="L13" s="30"/>
      <c r="M13" s="30"/>
      <c r="N13" s="157"/>
    </row>
    <row r="14" spans="2:14" x14ac:dyDescent="0.3">
      <c r="B14" s="23" t="s">
        <v>24</v>
      </c>
      <c r="C14" s="155"/>
      <c r="D14" s="22" t="str">
        <f>IF(午餐設計表!E40&gt;"",午餐設計表!E40,"")</f>
        <v>素粽子</v>
      </c>
      <c r="E14" s="22"/>
      <c r="F14" s="22"/>
      <c r="G14" s="22"/>
      <c r="H14" s="22"/>
      <c r="I14" s="22"/>
      <c r="J14" s="22"/>
      <c r="K14" s="22"/>
      <c r="L14" s="22"/>
      <c r="M14" s="22"/>
      <c r="N14" s="158"/>
    </row>
    <row r="15" spans="2:14" x14ac:dyDescent="0.3">
      <c r="B15" s="23">
        <f>IF(午餐設計表!B42&lt;&gt;"",午餐設計表!B42,"")</f>
        <v>4</v>
      </c>
      <c r="C15" s="155"/>
      <c r="D15" s="22" t="str">
        <f>IF(午餐設計表!H40&gt;"",午餐設計表!H40,"")</f>
        <v>蜂蜜蛋糕</v>
      </c>
      <c r="E15" s="22"/>
      <c r="F15" s="22"/>
      <c r="G15" s="22"/>
      <c r="H15" s="22"/>
      <c r="I15" s="22"/>
      <c r="J15" s="22"/>
      <c r="K15" s="22"/>
      <c r="L15" s="22"/>
      <c r="M15" s="22"/>
      <c r="N15" s="158"/>
    </row>
    <row r="16" spans="2:14" x14ac:dyDescent="0.3">
      <c r="B16" s="23" t="s">
        <v>4</v>
      </c>
      <c r="C16" s="155"/>
      <c r="D16" s="22" t="str">
        <f>IF(午餐設計表!K40&gt;"",午餐設計表!K40,"")</f>
        <v/>
      </c>
      <c r="E16" s="22"/>
      <c r="F16" s="22"/>
      <c r="G16" s="22"/>
      <c r="H16" s="22"/>
      <c r="I16" s="22"/>
      <c r="J16" s="22"/>
      <c r="K16" s="22"/>
      <c r="L16" s="22"/>
      <c r="M16" s="22"/>
      <c r="N16" s="158"/>
    </row>
    <row r="17" spans="2:14" x14ac:dyDescent="0.3">
      <c r="B17" s="24"/>
      <c r="C17" s="155"/>
      <c r="D17" s="22" t="str">
        <f>IF(午餐設計表!N40&gt;"",午餐設計表!N40,"")</f>
        <v/>
      </c>
      <c r="E17" s="22"/>
      <c r="F17" s="22"/>
      <c r="G17" s="22"/>
      <c r="H17" s="22"/>
      <c r="I17" s="22"/>
      <c r="J17" s="22"/>
      <c r="K17" s="22"/>
      <c r="L17" s="22"/>
      <c r="M17" s="22"/>
      <c r="N17" s="158"/>
    </row>
    <row r="18" spans="2:14" x14ac:dyDescent="0.3">
      <c r="B18" s="24"/>
      <c r="C18" s="155"/>
      <c r="D18" s="25" t="str">
        <f>IF(午餐設計表!Q40&gt;"",午餐設計表!Q40,"")</f>
        <v/>
      </c>
      <c r="E18" s="25"/>
      <c r="F18" s="25"/>
      <c r="G18" s="25"/>
      <c r="H18" s="25"/>
      <c r="I18" s="25"/>
      <c r="J18" s="25"/>
      <c r="K18" s="25"/>
      <c r="L18" s="25"/>
      <c r="M18" s="25"/>
      <c r="N18" s="158"/>
    </row>
    <row r="19" spans="2:14" ht="16.8" thickBot="1" x14ac:dyDescent="0.35">
      <c r="B19" s="26"/>
      <c r="C19" s="156"/>
      <c r="D19" s="27" t="str">
        <f>IF(午餐設計表!T40&gt;"",午餐設計表!T40,"")</f>
        <v>綠洲100%柳橙汁(401+10備)(精進10元)</v>
      </c>
      <c r="E19" s="27"/>
      <c r="F19" s="27"/>
      <c r="G19" s="27"/>
      <c r="H19" s="27"/>
      <c r="I19" s="27"/>
      <c r="J19" s="27"/>
      <c r="K19" s="27"/>
      <c r="L19" s="27"/>
      <c r="M19" s="27"/>
      <c r="N19" s="159"/>
    </row>
    <row r="20" spans="2:14" x14ac:dyDescent="0.3">
      <c r="B20" s="23">
        <f>IF(午餐設計表!B13&lt;&gt;"",午餐設計表!B13,"")</f>
        <v>3</v>
      </c>
      <c r="C20" s="154" t="str">
        <f>RIGHT(IF(午餐設計表!B17&lt;&gt;"",午餐設計表!B17,""),1)</f>
        <v>三</v>
      </c>
      <c r="D20" s="29" t="str">
        <f>IF(午餐設計表!D13&gt;"",午餐設計表!D13,"")</f>
        <v>白米飯(17素)</v>
      </c>
      <c r="E20" s="29"/>
      <c r="F20" s="29"/>
      <c r="G20" s="29"/>
      <c r="H20" s="29"/>
      <c r="I20" s="29"/>
      <c r="J20" s="29"/>
      <c r="K20" s="29"/>
      <c r="L20" s="29"/>
      <c r="M20" s="29"/>
      <c r="N20" s="158"/>
    </row>
    <row r="21" spans="2:14" x14ac:dyDescent="0.3">
      <c r="B21" s="23" t="s">
        <v>3</v>
      </c>
      <c r="C21" s="155"/>
      <c r="D21" s="22" t="str">
        <f>IF(午餐設計表!E13&gt;"",午餐設計表!E13,"")</f>
        <v>香菇滷豆包</v>
      </c>
      <c r="E21" s="22"/>
      <c r="F21" s="22"/>
      <c r="G21" s="22"/>
      <c r="H21" s="22"/>
      <c r="I21" s="22"/>
      <c r="J21" s="22"/>
      <c r="K21" s="22"/>
      <c r="L21" s="22"/>
      <c r="M21" s="22"/>
      <c r="N21" s="158"/>
    </row>
    <row r="22" spans="2:14" x14ac:dyDescent="0.3">
      <c r="B22" s="23">
        <f>IF(午餐設計表!B15&lt;&gt;"",午餐設計表!B15,"")</f>
        <v>1</v>
      </c>
      <c r="C22" s="155"/>
      <c r="D22" s="22" t="str">
        <f>IF(午餐設計表!H13&gt;"",午餐設計表!H13,"")</f>
        <v>碎脯炒蛋</v>
      </c>
      <c r="E22" s="22"/>
      <c r="F22" s="22"/>
      <c r="G22" s="22"/>
      <c r="H22" s="22"/>
      <c r="I22" s="22"/>
      <c r="J22" s="22"/>
      <c r="K22" s="22"/>
      <c r="L22" s="22"/>
      <c r="M22" s="22"/>
      <c r="N22" s="158"/>
    </row>
    <row r="23" spans="2:14" x14ac:dyDescent="0.3">
      <c r="B23" s="23" t="s">
        <v>4</v>
      </c>
      <c r="C23" s="155"/>
      <c r="D23" s="22" t="str">
        <f>IF(午餐設計表!K13&gt;"",午餐設計表!K13,"")</f>
        <v>螞蟻上樹</v>
      </c>
      <c r="E23" s="22"/>
      <c r="F23" s="22"/>
      <c r="G23" s="22"/>
      <c r="H23" s="22"/>
      <c r="I23" s="22"/>
      <c r="J23" s="22"/>
      <c r="K23" s="22"/>
      <c r="L23" s="22"/>
      <c r="M23" s="22"/>
      <c r="N23" s="158"/>
    </row>
    <row r="24" spans="2:14" x14ac:dyDescent="0.3">
      <c r="B24" s="24"/>
      <c r="C24" s="155"/>
      <c r="D24" s="22" t="str">
        <f>IF(午餐設計表!N13&gt;"",午餐設計表!N13,"")</f>
        <v>炒蚵白菜</v>
      </c>
      <c r="E24" s="22"/>
      <c r="F24" s="22"/>
      <c r="G24" s="22"/>
      <c r="H24" s="22"/>
      <c r="I24" s="22"/>
      <c r="J24" s="22"/>
      <c r="K24" s="22"/>
      <c r="L24" s="22"/>
      <c r="M24" s="22"/>
      <c r="N24" s="158"/>
    </row>
    <row r="25" spans="2:14" x14ac:dyDescent="0.3">
      <c r="B25" s="24"/>
      <c r="C25" s="155"/>
      <c r="D25" s="25" t="str">
        <f>IF(午餐設計表!Q13&gt;"",午餐設計表!Q13,"")</f>
        <v>菜頭湯</v>
      </c>
      <c r="E25" s="25"/>
      <c r="F25" s="25"/>
      <c r="G25" s="25"/>
      <c r="H25" s="25"/>
      <c r="I25" s="25"/>
      <c r="J25" s="25"/>
      <c r="K25" s="25"/>
      <c r="L25" s="25"/>
      <c r="M25" s="25"/>
      <c r="N25" s="158"/>
    </row>
    <row r="26" spans="2:14" ht="16.8" thickBot="1" x14ac:dyDescent="0.35">
      <c r="B26" s="24"/>
      <c r="C26" s="156"/>
      <c r="D26" s="27" t="str">
        <f>IF(午餐設計表!T13&gt;"",午餐設計表!T13,"")</f>
        <v/>
      </c>
      <c r="E26" s="25"/>
      <c r="F26" s="25"/>
      <c r="G26" s="25"/>
      <c r="H26" s="25"/>
      <c r="I26" s="25"/>
      <c r="J26" s="25"/>
      <c r="K26" s="25"/>
      <c r="L26" s="25"/>
      <c r="M26" s="25"/>
      <c r="N26" s="158"/>
    </row>
    <row r="27" spans="2:14" x14ac:dyDescent="0.3">
      <c r="B27" s="28">
        <f>IF(午餐設計表!B22&lt;&gt;"",午餐設計表!B22,"")</f>
        <v>3</v>
      </c>
      <c r="C27" s="154" t="str">
        <f>RIGHT(IF(午餐設計表!B26&lt;&gt;"",午餐設計表!B26,""),1)</f>
        <v>四</v>
      </c>
      <c r="D27" s="29" t="str">
        <f>IF(午餐設計表!D22&gt;"",午餐設計表!D22,"")</f>
        <v>油麵</v>
      </c>
      <c r="E27" s="30"/>
      <c r="F27" s="30"/>
      <c r="G27" s="30"/>
      <c r="H27" s="30"/>
      <c r="I27" s="30"/>
      <c r="J27" s="30"/>
      <c r="K27" s="30"/>
      <c r="L27" s="30"/>
      <c r="M27" s="30"/>
      <c r="N27" s="157"/>
    </row>
    <row r="28" spans="2:14" x14ac:dyDescent="0.3">
      <c r="B28" s="23" t="s">
        <v>3</v>
      </c>
      <c r="C28" s="155"/>
      <c r="D28" s="22" t="str">
        <f>IF(午餐設計表!E22&gt;"",午餐設計表!E22,"")</f>
        <v>素肉羹</v>
      </c>
      <c r="E28" s="22"/>
      <c r="F28" s="22"/>
      <c r="G28" s="22"/>
      <c r="H28" s="22"/>
      <c r="I28" s="22"/>
      <c r="J28" s="22"/>
      <c r="K28" s="22"/>
      <c r="L28" s="22"/>
      <c r="M28" s="22"/>
      <c r="N28" s="158"/>
    </row>
    <row r="29" spans="2:14" x14ac:dyDescent="0.3">
      <c r="B29" s="23">
        <f>IF(午餐設計表!B24&lt;&gt;"",午餐設計表!B24,"")</f>
        <v>2</v>
      </c>
      <c r="C29" s="155"/>
      <c r="D29" s="22" t="str">
        <f>IF(午餐設計表!H22&gt;"",午餐設計表!H22,"")</f>
        <v>茶香滷豆干</v>
      </c>
      <c r="E29" s="22"/>
      <c r="F29" s="22"/>
      <c r="G29" s="22"/>
      <c r="H29" s="22"/>
      <c r="I29" s="22"/>
      <c r="J29" s="22"/>
      <c r="K29" s="22"/>
      <c r="L29" s="22"/>
      <c r="M29" s="22"/>
      <c r="N29" s="158"/>
    </row>
    <row r="30" spans="2:14" x14ac:dyDescent="0.3">
      <c r="B30" s="23" t="s">
        <v>4</v>
      </c>
      <c r="C30" s="155"/>
      <c r="D30" s="22" t="str">
        <f>IF(午餐設計表!K22&gt;"",午餐設計表!K22,"")</f>
        <v>煉乳銀絲卷</v>
      </c>
      <c r="E30" s="22"/>
      <c r="F30" s="22"/>
      <c r="G30" s="22"/>
      <c r="H30" s="22"/>
      <c r="I30" s="22"/>
      <c r="J30" s="22"/>
      <c r="K30" s="22"/>
      <c r="L30" s="22"/>
      <c r="M30" s="22"/>
      <c r="N30" s="158"/>
    </row>
    <row r="31" spans="2:14" x14ac:dyDescent="0.3">
      <c r="B31" s="24"/>
      <c r="C31" s="155"/>
      <c r="D31" s="22" t="str">
        <f>IF(午餐設計表!N22&gt;"",午餐設計表!N22,"")</f>
        <v>炒油菜</v>
      </c>
      <c r="E31" s="22"/>
      <c r="F31" s="22"/>
      <c r="G31" s="22"/>
      <c r="H31" s="22"/>
      <c r="I31" s="22"/>
      <c r="J31" s="22"/>
      <c r="K31" s="22"/>
      <c r="L31" s="22"/>
      <c r="M31" s="22"/>
      <c r="N31" s="158"/>
    </row>
    <row r="32" spans="2:14" x14ac:dyDescent="0.3">
      <c r="B32" s="24"/>
      <c r="C32" s="155"/>
      <c r="D32" s="25" t="str">
        <f>IF(午餐設計表!Q22&gt;"",午餐設計表!Q22,"")</f>
        <v>什錦羹湯</v>
      </c>
      <c r="E32" s="25"/>
      <c r="F32" s="25"/>
      <c r="G32" s="25"/>
      <c r="H32" s="25"/>
      <c r="I32" s="25"/>
      <c r="J32" s="25"/>
      <c r="K32" s="25"/>
      <c r="L32" s="25"/>
      <c r="M32" s="25"/>
      <c r="N32" s="158"/>
    </row>
    <row r="33" spans="2:14" ht="16.8" thickBot="1" x14ac:dyDescent="0.35">
      <c r="B33" s="26"/>
      <c r="C33" s="156"/>
      <c r="D33" s="27" t="str">
        <f>IF(午餐設計表!T22&gt;"",午餐設計表!T22,"")</f>
        <v>薯餅+蘋果派(加菜19元)</v>
      </c>
      <c r="E33" s="27"/>
      <c r="F33" s="27"/>
      <c r="G33" s="27"/>
      <c r="H33" s="27"/>
      <c r="I33" s="27"/>
      <c r="J33" s="27"/>
      <c r="K33" s="27"/>
      <c r="L33" s="27"/>
      <c r="M33" s="27"/>
      <c r="N33" s="159"/>
    </row>
    <row r="34" spans="2:14" x14ac:dyDescent="0.3">
      <c r="B34" s="28">
        <f>IF(午餐設計表!B31&lt;&gt;"",午餐設計表!B31,"")</f>
        <v>3</v>
      </c>
      <c r="C34" s="154" t="str">
        <f>RIGHT(IF(午餐設計表!B35&lt;&gt;"",午餐設計表!B35,""),1)</f>
        <v>五</v>
      </c>
      <c r="D34" s="29" t="str">
        <f>IF(午餐設計表!D31&gt;"",午餐設計表!D31,"")</f>
        <v>五穀米飯</v>
      </c>
      <c r="E34" s="30"/>
      <c r="F34" s="30"/>
      <c r="G34" s="30"/>
      <c r="H34" s="30"/>
      <c r="I34" s="30"/>
      <c r="J34" s="30"/>
      <c r="K34" s="30"/>
      <c r="L34" s="30"/>
      <c r="M34" s="30"/>
      <c r="N34" s="157"/>
    </row>
    <row r="35" spans="2:14" x14ac:dyDescent="0.3">
      <c r="B35" s="23" t="s">
        <v>3</v>
      </c>
      <c r="C35" s="155"/>
      <c r="D35" s="22" t="str">
        <f>IF(午餐設計表!E31&gt;"",午餐設計表!E31,"")</f>
        <v>菜頭滷油腐</v>
      </c>
      <c r="E35" s="22"/>
      <c r="F35" s="22"/>
      <c r="G35" s="22"/>
      <c r="H35" s="22"/>
      <c r="I35" s="22"/>
      <c r="J35" s="22"/>
      <c r="K35" s="22"/>
      <c r="L35" s="22"/>
      <c r="M35" s="22"/>
      <c r="N35" s="158"/>
    </row>
    <row r="36" spans="2:14" x14ac:dyDescent="0.3">
      <c r="B36" s="23">
        <f>IF(午餐設計表!B33&lt;&gt;"",午餐設計表!B33,"")</f>
        <v>3</v>
      </c>
      <c r="C36" s="155"/>
      <c r="D36" s="22" t="str">
        <f>IF(午餐設計表!H31&gt;"",午餐設計表!H31,"")</f>
        <v>西芹炒鮮菇</v>
      </c>
      <c r="E36" s="22"/>
      <c r="F36" s="22"/>
      <c r="G36" s="22"/>
      <c r="H36" s="22"/>
      <c r="I36" s="22"/>
      <c r="J36" s="22"/>
      <c r="K36" s="22"/>
      <c r="L36" s="22"/>
      <c r="M36" s="22"/>
      <c r="N36" s="158"/>
    </row>
    <row r="37" spans="2:14" x14ac:dyDescent="0.3">
      <c r="B37" s="23" t="s">
        <v>4</v>
      </c>
      <c r="C37" s="155"/>
      <c r="D37" s="22" t="str">
        <f>IF(午餐設計表!K31&gt;"",午餐設計表!K31,"")</f>
        <v>玉米四寶</v>
      </c>
      <c r="E37" s="22"/>
      <c r="F37" s="22"/>
      <c r="G37" s="22"/>
      <c r="H37" s="22"/>
      <c r="I37" s="22"/>
      <c r="J37" s="22"/>
      <c r="K37" s="22"/>
      <c r="L37" s="22"/>
      <c r="M37" s="22"/>
      <c r="N37" s="158"/>
    </row>
    <row r="38" spans="2:14" x14ac:dyDescent="0.3">
      <c r="B38" s="24"/>
      <c r="C38" s="155"/>
      <c r="D38" s="22" t="str">
        <f>IF(午餐設計表!N31&gt;"",午餐設計表!N31,"")</f>
        <v>炒有機山茼蒿</v>
      </c>
      <c r="E38" s="22"/>
      <c r="F38" s="22"/>
      <c r="G38" s="22"/>
      <c r="H38" s="22"/>
      <c r="I38" s="22"/>
      <c r="J38" s="22"/>
      <c r="K38" s="22"/>
      <c r="L38" s="22"/>
      <c r="M38" s="22"/>
      <c r="N38" s="158"/>
    </row>
    <row r="39" spans="2:14" x14ac:dyDescent="0.3">
      <c r="B39" s="24"/>
      <c r="C39" s="155"/>
      <c r="D39" s="25" t="str">
        <f>IF(午餐設計表!Q31&gt;"",午餐設計表!Q31,"")</f>
        <v>丸子豆腐湯</v>
      </c>
      <c r="E39" s="25"/>
      <c r="F39" s="25"/>
      <c r="G39" s="25"/>
      <c r="H39" s="25"/>
      <c r="I39" s="25"/>
      <c r="J39" s="25"/>
      <c r="K39" s="25"/>
      <c r="L39" s="25"/>
      <c r="M39" s="25"/>
      <c r="N39" s="158"/>
    </row>
    <row r="40" spans="2:14" ht="16.8" thickBot="1" x14ac:dyDescent="0.35">
      <c r="B40" s="26"/>
      <c r="C40" s="156"/>
      <c r="D40" s="27" t="str">
        <f>IF(午餐設計表!T31&gt;"",午餐設計表!T31,"")</f>
        <v>水果(15元精進)</v>
      </c>
      <c r="E40" s="27"/>
      <c r="F40" s="27"/>
      <c r="G40" s="27"/>
      <c r="H40" s="27"/>
      <c r="I40" s="27"/>
      <c r="J40" s="27"/>
      <c r="K40" s="27"/>
      <c r="L40" s="27"/>
      <c r="M40" s="27"/>
      <c r="N40" s="159"/>
    </row>
    <row r="42" spans="2:14" x14ac:dyDescent="0.3">
      <c r="B42" s="31" t="s">
        <v>25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14" x14ac:dyDescent="0.3">
      <c r="B43" s="31" t="s">
        <v>26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3" t="str">
        <f>午餐設計表!B1</f>
        <v>0129 彰化縣線西鄉線西國中 111學年度第2學期第3週素食菜單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5.2" thickBot="1" x14ac:dyDescent="0.5">
      <c r="A2" s="32" t="s">
        <v>27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4"/>
      <c r="S2" s="34"/>
      <c r="T2" s="36"/>
      <c r="U2" s="37"/>
      <c r="V2" s="38"/>
      <c r="W2" s="39"/>
    </row>
    <row r="3" spans="1:23" ht="27.75" customHeight="1" x14ac:dyDescent="0.3">
      <c r="A3" s="40" t="s">
        <v>28</v>
      </c>
      <c r="B3" s="41" t="s">
        <v>29</v>
      </c>
      <c r="C3" s="42" t="s">
        <v>30</v>
      </c>
      <c r="D3" s="43"/>
      <c r="E3" s="41" t="s">
        <v>7</v>
      </c>
      <c r="F3" s="42" t="s">
        <v>30</v>
      </c>
      <c r="G3" s="43"/>
      <c r="H3" s="41" t="s">
        <v>8</v>
      </c>
      <c r="I3" s="42" t="s">
        <v>30</v>
      </c>
      <c r="J3" s="43"/>
      <c r="K3" s="41" t="s">
        <v>8</v>
      </c>
      <c r="L3" s="42" t="s">
        <v>30</v>
      </c>
      <c r="M3" s="43"/>
      <c r="N3" s="41" t="s">
        <v>8</v>
      </c>
      <c r="O3" s="42" t="s">
        <v>30</v>
      </c>
      <c r="P3" s="43"/>
      <c r="Q3" s="44" t="s">
        <v>9</v>
      </c>
      <c r="R3" s="42" t="s">
        <v>30</v>
      </c>
      <c r="S3" s="45"/>
      <c r="T3" s="40" t="s">
        <v>10</v>
      </c>
      <c r="U3" s="46" t="s">
        <v>11</v>
      </c>
      <c r="V3" s="47" t="s">
        <v>31</v>
      </c>
      <c r="W3" s="48" t="s">
        <v>32</v>
      </c>
    </row>
    <row r="4" spans="1:23" ht="27.75" customHeight="1" x14ac:dyDescent="0.4">
      <c r="A4" s="49">
        <f>午餐設計表!B4</f>
        <v>0</v>
      </c>
      <c r="B4" s="50" t="str">
        <f>午餐設計表!D4</f>
        <v>2/27-2/28休假</v>
      </c>
      <c r="C4" s="50" t="s">
        <v>33</v>
      </c>
      <c r="D4" s="50" t="s">
        <v>34</v>
      </c>
      <c r="E4" s="50">
        <f>午餐設計表!E4</f>
        <v>0</v>
      </c>
      <c r="F4" s="50"/>
      <c r="G4" s="50" t="s">
        <v>34</v>
      </c>
      <c r="H4" s="50">
        <f>午餐設計表!H4</f>
        <v>0</v>
      </c>
      <c r="I4" s="50"/>
      <c r="J4" s="50" t="s">
        <v>34</v>
      </c>
      <c r="K4" s="50">
        <f>午餐設計表!K4</f>
        <v>0</v>
      </c>
      <c r="L4" s="50"/>
      <c r="M4" s="50" t="s">
        <v>34</v>
      </c>
      <c r="N4" s="50">
        <f>午餐設計表!N4</f>
        <v>0</v>
      </c>
      <c r="O4" s="50"/>
      <c r="P4" s="50" t="s">
        <v>34</v>
      </c>
      <c r="Q4" s="50">
        <f>午餐設計表!Q4</f>
        <v>0</v>
      </c>
      <c r="R4" s="50"/>
      <c r="S4" s="50" t="s">
        <v>34</v>
      </c>
      <c r="T4" s="168">
        <f>午餐設計表!T4</f>
        <v>0</v>
      </c>
      <c r="U4" s="51" t="s">
        <v>35</v>
      </c>
      <c r="V4" s="52" t="s">
        <v>36</v>
      </c>
      <c r="W4" s="53">
        <f>午餐設計表!X4</f>
        <v>0</v>
      </c>
    </row>
    <row r="5" spans="1:23" ht="27.75" customHeight="1" x14ac:dyDescent="0.4">
      <c r="A5" s="54" t="s">
        <v>37</v>
      </c>
      <c r="B5" s="55"/>
      <c r="C5" s="55"/>
      <c r="D5" s="56"/>
      <c r="E5" s="57">
        <f>午餐設計表!E5</f>
        <v>0</v>
      </c>
      <c r="F5" s="55"/>
      <c r="G5" s="58">
        <f>午餐設計表!F5</f>
        <v>0</v>
      </c>
      <c r="H5" s="57">
        <f>午餐設計表!H5</f>
        <v>0</v>
      </c>
      <c r="I5" s="57"/>
      <c r="J5" s="58">
        <f>午餐設計表!I5</f>
        <v>0</v>
      </c>
      <c r="K5" s="55">
        <f>午餐設計表!K5</f>
        <v>0</v>
      </c>
      <c r="L5" s="57"/>
      <c r="M5" s="58">
        <f>午餐設計表!L5</f>
        <v>0</v>
      </c>
      <c r="N5" s="55">
        <f>午餐設計表!N5</f>
        <v>0</v>
      </c>
      <c r="O5" s="57"/>
      <c r="P5" s="58">
        <f>午餐設計表!O5</f>
        <v>0</v>
      </c>
      <c r="Q5" s="55">
        <f>午餐設計表!Q5</f>
        <v>0</v>
      </c>
      <c r="R5" s="57"/>
      <c r="S5" s="58">
        <f>午餐設計表!R5</f>
        <v>0</v>
      </c>
      <c r="T5" s="169"/>
      <c r="U5" s="59">
        <f>午餐設計表!V5</f>
        <v>0</v>
      </c>
      <c r="V5" s="60" t="s">
        <v>38</v>
      </c>
      <c r="W5" s="61">
        <f>午餐設計表!X5</f>
        <v>0</v>
      </c>
    </row>
    <row r="6" spans="1:23" ht="27.75" customHeight="1" x14ac:dyDescent="0.4">
      <c r="A6" s="54">
        <f>午餐設計表!B6</f>
        <v>0</v>
      </c>
      <c r="B6" s="55"/>
      <c r="C6" s="55"/>
      <c r="D6" s="56"/>
      <c r="E6" s="57">
        <f>午餐設計表!E6</f>
        <v>0</v>
      </c>
      <c r="F6" s="55"/>
      <c r="G6" s="58">
        <f>午餐設計表!F6</f>
        <v>0</v>
      </c>
      <c r="H6" s="57">
        <f>午餐設計表!H6</f>
        <v>0</v>
      </c>
      <c r="I6" s="57"/>
      <c r="J6" s="58">
        <f>午餐設計表!I6</f>
        <v>0</v>
      </c>
      <c r="K6" s="55">
        <f>午餐設計表!K6</f>
        <v>0</v>
      </c>
      <c r="L6" s="57"/>
      <c r="M6" s="58">
        <f>午餐設計表!L6</f>
        <v>0</v>
      </c>
      <c r="N6" s="55">
        <f>午餐設計表!N6</f>
        <v>0</v>
      </c>
      <c r="O6" s="57"/>
      <c r="P6" s="58">
        <f>午餐設計表!O6</f>
        <v>0</v>
      </c>
      <c r="Q6" s="55">
        <f>午餐設計表!Q6</f>
        <v>0</v>
      </c>
      <c r="R6" s="57"/>
      <c r="S6" s="58">
        <f>午餐設計表!R6</f>
        <v>0</v>
      </c>
      <c r="T6" s="169"/>
      <c r="U6" s="62" t="s">
        <v>39</v>
      </c>
      <c r="V6" s="63" t="s">
        <v>40</v>
      </c>
      <c r="W6" s="61">
        <f>午餐設計表!X6</f>
        <v>0</v>
      </c>
    </row>
    <row r="7" spans="1:23" ht="27.75" customHeight="1" x14ac:dyDescent="0.4">
      <c r="A7" s="54" t="s">
        <v>41</v>
      </c>
      <c r="B7" s="55"/>
      <c r="C7" s="55"/>
      <c r="D7" s="56"/>
      <c r="E7" s="57">
        <f>午餐設計表!E7</f>
        <v>0</v>
      </c>
      <c r="F7" s="64"/>
      <c r="G7" s="58">
        <f>午餐設計表!F7</f>
        <v>0</v>
      </c>
      <c r="H7" s="57">
        <f>午餐設計表!H7</f>
        <v>0</v>
      </c>
      <c r="I7" s="64"/>
      <c r="J7" s="58">
        <f>午餐設計表!I7</f>
        <v>0</v>
      </c>
      <c r="K7" s="55">
        <f>午餐設計表!K7</f>
        <v>0</v>
      </c>
      <c r="L7" s="64"/>
      <c r="M7" s="58">
        <f>午餐設計表!L7</f>
        <v>0</v>
      </c>
      <c r="N7" s="55">
        <f>午餐設計表!N7</f>
        <v>0</v>
      </c>
      <c r="O7" s="64"/>
      <c r="P7" s="58">
        <f>午餐設計表!O7</f>
        <v>0</v>
      </c>
      <c r="Q7" s="55">
        <f>午餐設計表!Q7</f>
        <v>0</v>
      </c>
      <c r="R7" s="64"/>
      <c r="S7" s="58">
        <f>午餐設計表!R7</f>
        <v>0</v>
      </c>
      <c r="T7" s="169"/>
      <c r="U7" s="59">
        <f>午餐設計表!V6</f>
        <v>0</v>
      </c>
      <c r="V7" s="63" t="s">
        <v>42</v>
      </c>
      <c r="W7" s="61">
        <f>午餐設計表!X7</f>
        <v>0</v>
      </c>
    </row>
    <row r="8" spans="1:23" ht="27.75" customHeight="1" x14ac:dyDescent="0.4">
      <c r="A8" s="171" t="s">
        <v>43</v>
      </c>
      <c r="B8" s="55">
        <f>午餐設計表!E8</f>
        <v>0</v>
      </c>
      <c r="C8" s="55"/>
      <c r="D8" s="56">
        <f>午餐設計表!F8</f>
        <v>0</v>
      </c>
      <c r="E8" s="57">
        <f>午餐設計表!E8</f>
        <v>0</v>
      </c>
      <c r="F8" s="64"/>
      <c r="G8" s="58">
        <f>午餐設計表!F8</f>
        <v>0</v>
      </c>
      <c r="H8" s="57">
        <f>午餐設計表!H8</f>
        <v>0</v>
      </c>
      <c r="I8" s="64"/>
      <c r="J8" s="58">
        <f>午餐設計表!I8</f>
        <v>0</v>
      </c>
      <c r="K8" s="55">
        <f>午餐設計表!K8</f>
        <v>0</v>
      </c>
      <c r="L8" s="64"/>
      <c r="M8" s="58">
        <f>午餐設計表!L8</f>
        <v>0</v>
      </c>
      <c r="N8" s="55">
        <f>午餐設計表!N8</f>
        <v>0</v>
      </c>
      <c r="O8" s="64"/>
      <c r="P8" s="58">
        <f>午餐設計表!O8</f>
        <v>0</v>
      </c>
      <c r="Q8" s="55">
        <f>午餐設計表!Q8</f>
        <v>0</v>
      </c>
      <c r="R8" s="64"/>
      <c r="S8" s="58">
        <f>午餐設計表!R8</f>
        <v>0</v>
      </c>
      <c r="T8" s="169"/>
      <c r="U8" s="62" t="s">
        <v>44</v>
      </c>
      <c r="V8" s="63" t="s">
        <v>45</v>
      </c>
      <c r="W8" s="61">
        <f>午餐設計表!X8</f>
        <v>0</v>
      </c>
    </row>
    <row r="9" spans="1:23" ht="27.75" customHeight="1" x14ac:dyDescent="0.4">
      <c r="A9" s="171"/>
      <c r="B9" s="55">
        <f>午餐設計表!E9</f>
        <v>0</v>
      </c>
      <c r="C9" s="55"/>
      <c r="D9" s="56">
        <f>午餐設計表!F9</f>
        <v>0</v>
      </c>
      <c r="E9" s="57">
        <f>午餐設計表!E9</f>
        <v>0</v>
      </c>
      <c r="F9" s="64"/>
      <c r="G9" s="58">
        <f>午餐設計表!F9</f>
        <v>0</v>
      </c>
      <c r="H9" s="57">
        <f>午餐設計表!H9</f>
        <v>0</v>
      </c>
      <c r="I9" s="64"/>
      <c r="J9" s="58">
        <f>午餐設計表!I9</f>
        <v>0</v>
      </c>
      <c r="K9" s="55">
        <f>午餐設計表!K9</f>
        <v>0</v>
      </c>
      <c r="L9" s="64"/>
      <c r="M9" s="58">
        <f>午餐設計表!L9</f>
        <v>0</v>
      </c>
      <c r="N9" s="55">
        <f>午餐設計表!N9</f>
        <v>0</v>
      </c>
      <c r="O9" s="64"/>
      <c r="P9" s="58">
        <f>午餐設計表!O9</f>
        <v>0</v>
      </c>
      <c r="Q9" s="55">
        <f>午餐設計表!Q9</f>
        <v>0</v>
      </c>
      <c r="R9" s="64"/>
      <c r="S9" s="58">
        <f>午餐設計表!R9</f>
        <v>0</v>
      </c>
      <c r="T9" s="169"/>
      <c r="U9" s="59">
        <f>午餐設計表!V7</f>
        <v>0</v>
      </c>
      <c r="V9" s="65" t="s">
        <v>46</v>
      </c>
      <c r="W9" s="61">
        <f>午餐設計表!X9</f>
        <v>0</v>
      </c>
    </row>
    <row r="10" spans="1:23" ht="27.75" customHeight="1" x14ac:dyDescent="0.3">
      <c r="A10" s="66" t="s">
        <v>47</v>
      </c>
      <c r="B10" s="55">
        <f>午餐設計表!E10</f>
        <v>0</v>
      </c>
      <c r="C10" s="64"/>
      <c r="D10" s="56">
        <f>午餐設計表!F10</f>
        <v>0</v>
      </c>
      <c r="E10" s="57">
        <f>午餐設計表!E10</f>
        <v>0</v>
      </c>
      <c r="F10" s="64"/>
      <c r="G10" s="58">
        <f>午餐設計表!F10</f>
        <v>0</v>
      </c>
      <c r="H10" s="57">
        <f>午餐設計表!H10</f>
        <v>0</v>
      </c>
      <c r="I10" s="64"/>
      <c r="J10" s="58">
        <f>午餐設計表!I10</f>
        <v>0</v>
      </c>
      <c r="K10" s="55">
        <f>午餐設計表!K10</f>
        <v>0</v>
      </c>
      <c r="L10" s="64"/>
      <c r="M10" s="58">
        <f>午餐設計表!L10</f>
        <v>0</v>
      </c>
      <c r="N10" s="55">
        <f>午餐設計表!N10</f>
        <v>0</v>
      </c>
      <c r="O10" s="64"/>
      <c r="P10" s="58">
        <f>午餐設計表!O10</f>
        <v>0</v>
      </c>
      <c r="Q10" s="55">
        <f>午餐設計表!Q10</f>
        <v>0</v>
      </c>
      <c r="R10" s="64"/>
      <c r="S10" s="58">
        <f>午餐設計表!R10</f>
        <v>0</v>
      </c>
      <c r="T10" s="169"/>
      <c r="U10" s="62" t="s">
        <v>48</v>
      </c>
      <c r="V10" s="67"/>
      <c r="W10" s="68"/>
    </row>
    <row r="11" spans="1:23" ht="27.75" customHeight="1" x14ac:dyDescent="0.4">
      <c r="A11" s="69">
        <f>午餐設計表!B12</f>
        <v>0</v>
      </c>
      <c r="B11" s="55">
        <f>午餐設計表!E11</f>
        <v>0</v>
      </c>
      <c r="C11" s="70"/>
      <c r="D11" s="56">
        <f>午餐設計表!F11</f>
        <v>0</v>
      </c>
      <c r="E11" s="57">
        <f>午餐設計表!E11</f>
        <v>0</v>
      </c>
      <c r="F11" s="70"/>
      <c r="G11" s="58">
        <f>午餐設計表!F11</f>
        <v>0</v>
      </c>
      <c r="H11" s="57">
        <f>午餐設計表!H11</f>
        <v>0</v>
      </c>
      <c r="I11" s="70"/>
      <c r="J11" s="58">
        <f>午餐設計表!I11</f>
        <v>0</v>
      </c>
      <c r="K11" s="55">
        <f>午餐設計表!K11</f>
        <v>0</v>
      </c>
      <c r="L11" s="70"/>
      <c r="M11" s="58">
        <f>午餐設計表!L11</f>
        <v>0</v>
      </c>
      <c r="N11" s="55">
        <f>午餐設計表!N11</f>
        <v>0</v>
      </c>
      <c r="O11" s="70"/>
      <c r="P11" s="58">
        <f>午餐設計表!O11</f>
        <v>0</v>
      </c>
      <c r="Q11" s="55">
        <f>午餐設計表!Q11</f>
        <v>0</v>
      </c>
      <c r="R11" s="70"/>
      <c r="S11" s="58">
        <f>午餐設計表!R11</f>
        <v>0</v>
      </c>
      <c r="T11" s="170"/>
      <c r="U11" s="71">
        <f>午餐設計表!V4</f>
        <v>0</v>
      </c>
      <c r="V11" s="72"/>
      <c r="W11" s="73"/>
    </row>
    <row r="12" spans="1:23" ht="27.75" customHeight="1" x14ac:dyDescent="0.4">
      <c r="A12" s="49">
        <f>午餐設計表!B40</f>
        <v>3</v>
      </c>
      <c r="B12" s="50" t="str">
        <f>午餐設計表!D40</f>
        <v>校慶(園遊會)</v>
      </c>
      <c r="C12" s="50" t="s">
        <v>33</v>
      </c>
      <c r="D12" s="50"/>
      <c r="E12" s="50" t="str">
        <f>午餐設計表!E40</f>
        <v>素粽子</v>
      </c>
      <c r="F12" s="50"/>
      <c r="G12" s="50"/>
      <c r="H12" s="50" t="str">
        <f>午餐設計表!H40</f>
        <v>蜂蜜蛋糕</v>
      </c>
      <c r="I12" s="50"/>
      <c r="J12" s="50"/>
      <c r="K12" s="50">
        <f>午餐設計表!K40</f>
        <v>0</v>
      </c>
      <c r="L12" s="50"/>
      <c r="M12" s="50"/>
      <c r="N12" s="50">
        <f>午餐設計表!N40</f>
        <v>0</v>
      </c>
      <c r="O12" s="50"/>
      <c r="P12" s="50"/>
      <c r="Q12" s="50">
        <f>午餐設計表!Q40</f>
        <v>0</v>
      </c>
      <c r="R12" s="50"/>
      <c r="S12" s="50"/>
      <c r="T12" s="168" t="str">
        <f>午餐設計表!T40</f>
        <v>綠洲100%柳橙汁(401+10備)(精進10元)</v>
      </c>
      <c r="U12" s="51" t="s">
        <v>35</v>
      </c>
      <c r="V12" s="52" t="s">
        <v>36</v>
      </c>
      <c r="W12" s="53" t="str">
        <f>午餐設計表!X40</f>
        <v>2.9份</v>
      </c>
    </row>
    <row r="13" spans="1:23" ht="27.75" customHeight="1" x14ac:dyDescent="0.4">
      <c r="A13" s="54" t="s">
        <v>37</v>
      </c>
      <c r="B13" s="57"/>
      <c r="C13" s="57"/>
      <c r="D13" s="58"/>
      <c r="E13" s="57" t="str">
        <f>午餐設計表!E41</f>
        <v xml:space="preserve">素粽子(大)  </v>
      </c>
      <c r="F13" s="55"/>
      <c r="G13" s="58">
        <f>午餐設計表!F41</f>
        <v>17</v>
      </c>
      <c r="H13" s="55" t="str">
        <f>午餐設計表!H41</f>
        <v>蜂蜜蛋糕</v>
      </c>
      <c r="I13" s="57"/>
      <c r="J13" s="56">
        <f>午餐設計表!I41</f>
        <v>17</v>
      </c>
      <c r="K13" s="55">
        <f>午餐設計表!K41</f>
        <v>0</v>
      </c>
      <c r="L13" s="57"/>
      <c r="M13" s="58">
        <f>午餐設計表!L41</f>
        <v>0</v>
      </c>
      <c r="N13" s="55">
        <f>午餐設計表!N41</f>
        <v>0</v>
      </c>
      <c r="O13" s="57"/>
      <c r="P13" s="58">
        <f>午餐設計表!O41</f>
        <v>0</v>
      </c>
      <c r="Q13" s="55">
        <f>午餐設計表!Q41</f>
        <v>0</v>
      </c>
      <c r="R13" s="57"/>
      <c r="S13" s="58">
        <f>午餐設計表!R41</f>
        <v>0</v>
      </c>
      <c r="T13" s="169"/>
      <c r="U13" s="59" t="str">
        <f>午餐設計表!V41</f>
        <v>98.9 g</v>
      </c>
      <c r="V13" s="60" t="s">
        <v>38</v>
      </c>
      <c r="W13" s="61" t="str">
        <f>午餐設計表!X41</f>
        <v>0.0份</v>
      </c>
    </row>
    <row r="14" spans="1:23" ht="27.75" customHeight="1" x14ac:dyDescent="0.4">
      <c r="A14" s="54">
        <f>午餐設計表!B42</f>
        <v>4</v>
      </c>
      <c r="B14" s="57"/>
      <c r="C14" s="57"/>
      <c r="D14" s="58"/>
      <c r="E14" s="57" t="str">
        <f>午餐設計表!E42</f>
        <v xml:space="preserve">素粽子(大)(備品)  </v>
      </c>
      <c r="F14" s="55"/>
      <c r="G14" s="58">
        <f>午餐設計表!F42</f>
        <v>3</v>
      </c>
      <c r="H14" s="55" t="str">
        <f>午餐設計表!H42</f>
        <v>蜂蜜蛋糕(備品)</v>
      </c>
      <c r="I14" s="57"/>
      <c r="J14" s="56">
        <f>午餐設計表!I42</f>
        <v>5</v>
      </c>
      <c r="K14" s="55">
        <f>午餐設計表!K42</f>
        <v>0</v>
      </c>
      <c r="L14" s="57"/>
      <c r="M14" s="58">
        <f>午餐設計表!L42</f>
        <v>0</v>
      </c>
      <c r="N14" s="55">
        <f>午餐設計表!N42</f>
        <v>0</v>
      </c>
      <c r="O14" s="57"/>
      <c r="P14" s="58">
        <f>午餐設計表!O42</f>
        <v>0</v>
      </c>
      <c r="Q14" s="55">
        <f>午餐設計表!Q42</f>
        <v>0</v>
      </c>
      <c r="R14" s="57"/>
      <c r="S14" s="58">
        <f>午餐設計表!R42</f>
        <v>0</v>
      </c>
      <c r="T14" s="169"/>
      <c r="U14" s="62" t="s">
        <v>39</v>
      </c>
      <c r="V14" s="63" t="s">
        <v>40</v>
      </c>
      <c r="W14" s="61" t="str">
        <f>午餐設計表!X42</f>
        <v>0.0份</v>
      </c>
    </row>
    <row r="15" spans="1:23" ht="27.75" customHeight="1" x14ac:dyDescent="0.4">
      <c r="A15" s="54" t="s">
        <v>41</v>
      </c>
      <c r="B15" s="64"/>
      <c r="C15" s="64"/>
      <c r="D15" s="58"/>
      <c r="E15" s="57">
        <f>午餐設計表!E43</f>
        <v>0</v>
      </c>
      <c r="F15" s="64"/>
      <c r="G15" s="58">
        <f>午餐設計表!F43</f>
        <v>0</v>
      </c>
      <c r="H15" s="55">
        <f>午餐設計表!H43</f>
        <v>0</v>
      </c>
      <c r="I15" s="64"/>
      <c r="J15" s="56">
        <f>午餐設計表!I43</f>
        <v>0</v>
      </c>
      <c r="K15" s="55">
        <f>午餐設計表!K43</f>
        <v>0</v>
      </c>
      <c r="L15" s="64"/>
      <c r="M15" s="58">
        <f>午餐設計表!L43</f>
        <v>0</v>
      </c>
      <c r="N15" s="55">
        <f>午餐設計表!N43</f>
        <v>0</v>
      </c>
      <c r="O15" s="64"/>
      <c r="P15" s="58">
        <f>午餐設計表!O43</f>
        <v>0</v>
      </c>
      <c r="Q15" s="55">
        <f>午餐設計表!Q43</f>
        <v>0</v>
      </c>
      <c r="R15" s="64"/>
      <c r="S15" s="58">
        <f>午餐設計表!R43</f>
        <v>0</v>
      </c>
      <c r="T15" s="169"/>
      <c r="U15" s="59" t="str">
        <f>午餐設計表!V42</f>
        <v>22.3 g</v>
      </c>
      <c r="V15" s="63" t="s">
        <v>42</v>
      </c>
      <c r="W15" s="61" t="str">
        <f>午餐設計表!X43</f>
        <v>0.0份</v>
      </c>
    </row>
    <row r="16" spans="1:23" ht="27.75" customHeight="1" x14ac:dyDescent="0.4">
      <c r="A16" s="171" t="s">
        <v>49</v>
      </c>
      <c r="B16" s="64"/>
      <c r="C16" s="64"/>
      <c r="D16" s="58"/>
      <c r="E16" s="57">
        <f>午餐設計表!E44</f>
        <v>0</v>
      </c>
      <c r="F16" s="64"/>
      <c r="G16" s="58">
        <f>午餐設計表!F44</f>
        <v>0</v>
      </c>
      <c r="H16" s="55">
        <f>午餐設計表!H44</f>
        <v>0</v>
      </c>
      <c r="I16" s="64"/>
      <c r="J16" s="56">
        <f>午餐設計表!I44</f>
        <v>0</v>
      </c>
      <c r="K16" s="55">
        <f>午餐設計表!K44</f>
        <v>0</v>
      </c>
      <c r="L16" s="64"/>
      <c r="M16" s="58">
        <f>午餐設計表!L44</f>
        <v>0</v>
      </c>
      <c r="N16" s="55">
        <f>午餐設計表!N44</f>
        <v>0</v>
      </c>
      <c r="O16" s="64"/>
      <c r="P16" s="58">
        <f>午餐設計表!O44</f>
        <v>0</v>
      </c>
      <c r="Q16" s="55">
        <f>午餐設計表!Q44</f>
        <v>0</v>
      </c>
      <c r="R16" s="64"/>
      <c r="S16" s="58">
        <f>午餐設計表!R44</f>
        <v>0</v>
      </c>
      <c r="T16" s="169"/>
      <c r="U16" s="62" t="s">
        <v>44</v>
      </c>
      <c r="V16" s="63" t="s">
        <v>45</v>
      </c>
      <c r="W16" s="61" t="str">
        <f>午餐設計表!X44</f>
        <v>0.0份</v>
      </c>
    </row>
    <row r="17" spans="1:23" ht="27.75" customHeight="1" x14ac:dyDescent="0.4">
      <c r="A17" s="171"/>
      <c r="B17" s="64"/>
      <c r="C17" s="64"/>
      <c r="D17" s="58"/>
      <c r="E17" s="57">
        <f>午餐設計表!E45</f>
        <v>0</v>
      </c>
      <c r="F17" s="64"/>
      <c r="G17" s="58">
        <f>午餐設計表!F45</f>
        <v>0</v>
      </c>
      <c r="H17" s="55">
        <f>午餐設計表!H45</f>
        <v>0</v>
      </c>
      <c r="I17" s="64"/>
      <c r="J17" s="56">
        <f>午餐設計表!I45</f>
        <v>0</v>
      </c>
      <c r="K17" s="55">
        <f>午餐設計表!K45</f>
        <v>0</v>
      </c>
      <c r="L17" s="64"/>
      <c r="M17" s="58">
        <f>午餐設計表!L45</f>
        <v>0</v>
      </c>
      <c r="N17" s="55">
        <f>午餐設計表!N45</f>
        <v>0</v>
      </c>
      <c r="O17" s="64"/>
      <c r="P17" s="58">
        <f>午餐設計表!O45</f>
        <v>0</v>
      </c>
      <c r="Q17" s="55">
        <f>午餐設計表!Q45</f>
        <v>0</v>
      </c>
      <c r="R17" s="64"/>
      <c r="S17" s="58">
        <f>午餐設計表!R45</f>
        <v>0</v>
      </c>
      <c r="T17" s="169"/>
      <c r="U17" s="59" t="str">
        <f>午餐設計表!V43</f>
        <v>32.4 g</v>
      </c>
      <c r="V17" s="65" t="s">
        <v>46</v>
      </c>
      <c r="W17" s="61" t="str">
        <f>午餐設計表!X45</f>
        <v>2.4份</v>
      </c>
    </row>
    <row r="18" spans="1:23" ht="27.75" customHeight="1" x14ac:dyDescent="0.3">
      <c r="A18" s="66" t="s">
        <v>47</v>
      </c>
      <c r="B18" s="64"/>
      <c r="C18" s="64"/>
      <c r="D18" s="58"/>
      <c r="E18" s="57">
        <f>午餐設計表!E46</f>
        <v>0</v>
      </c>
      <c r="F18" s="64"/>
      <c r="G18" s="58">
        <f>午餐設計表!F46</f>
        <v>0</v>
      </c>
      <c r="H18" s="55">
        <f>午餐設計表!H46</f>
        <v>0</v>
      </c>
      <c r="I18" s="64"/>
      <c r="J18" s="56">
        <f>午餐設計表!I46</f>
        <v>0</v>
      </c>
      <c r="K18" s="55">
        <f>午餐設計表!K46</f>
        <v>0</v>
      </c>
      <c r="L18" s="64"/>
      <c r="M18" s="58">
        <f>午餐設計表!L46</f>
        <v>0</v>
      </c>
      <c r="N18" s="55">
        <f>午餐設計表!N46</f>
        <v>0</v>
      </c>
      <c r="O18" s="64"/>
      <c r="P18" s="58">
        <f>午餐設計表!O46</f>
        <v>0</v>
      </c>
      <c r="Q18" s="55">
        <f>午餐設計表!Q46</f>
        <v>0</v>
      </c>
      <c r="R18" s="64"/>
      <c r="S18" s="58">
        <f>午餐設計表!R46</f>
        <v>0</v>
      </c>
      <c r="T18" s="169"/>
      <c r="U18" s="62" t="s">
        <v>48</v>
      </c>
      <c r="V18" s="67"/>
      <c r="W18" s="68"/>
    </row>
    <row r="19" spans="1:23" ht="27.75" customHeight="1" x14ac:dyDescent="0.4">
      <c r="A19" s="74"/>
      <c r="B19" s="64"/>
      <c r="C19" s="64"/>
      <c r="D19" s="58"/>
      <c r="E19" s="57">
        <f>午餐設計表!E47</f>
        <v>0</v>
      </c>
      <c r="F19" s="64"/>
      <c r="G19" s="58">
        <f>午餐設計表!F47</f>
        <v>0</v>
      </c>
      <c r="H19" s="55">
        <f>午餐設計表!H47</f>
        <v>0</v>
      </c>
      <c r="I19" s="64"/>
      <c r="J19" s="56">
        <f>午餐設計表!I47</f>
        <v>0</v>
      </c>
      <c r="K19" s="55">
        <f>午餐設計表!K47</f>
        <v>0</v>
      </c>
      <c r="L19" s="64"/>
      <c r="M19" s="58">
        <f>午餐設計表!L47</f>
        <v>0</v>
      </c>
      <c r="N19" s="55">
        <f>午餐設計表!N47</f>
        <v>0</v>
      </c>
      <c r="O19" s="64"/>
      <c r="P19" s="58">
        <f>午餐設計表!O47</f>
        <v>0</v>
      </c>
      <c r="Q19" s="55">
        <f>午餐設計表!Q47</f>
        <v>0</v>
      </c>
      <c r="R19" s="64"/>
      <c r="S19" s="58">
        <f>午餐設計表!R47</f>
        <v>0</v>
      </c>
      <c r="T19" s="170"/>
      <c r="U19" s="59" t="str">
        <f>午餐設計表!V40</f>
        <v>636大卡</v>
      </c>
      <c r="V19" s="75"/>
      <c r="W19" s="76"/>
    </row>
    <row r="20" spans="1:23" ht="27.75" customHeight="1" x14ac:dyDescent="0.4">
      <c r="A20" s="77">
        <f>午餐設計表!B13</f>
        <v>3</v>
      </c>
      <c r="B20" s="50" t="str">
        <f>午餐設計表!D13</f>
        <v>白米飯(17素)</v>
      </c>
      <c r="C20" s="50" t="s">
        <v>33</v>
      </c>
      <c r="D20" s="50"/>
      <c r="E20" s="50" t="str">
        <f>午餐設計表!E13</f>
        <v>香菇滷豆包</v>
      </c>
      <c r="F20" s="50"/>
      <c r="G20" s="50"/>
      <c r="H20" s="50" t="str">
        <f>午餐設計表!H13</f>
        <v>碎脯炒蛋</v>
      </c>
      <c r="I20" s="50"/>
      <c r="J20" s="50"/>
      <c r="K20" s="50" t="str">
        <f>午餐設計表!K13</f>
        <v>螞蟻上樹</v>
      </c>
      <c r="L20" s="50"/>
      <c r="M20" s="50"/>
      <c r="N20" s="50" t="str">
        <f>午餐設計表!N13</f>
        <v>炒蚵白菜</v>
      </c>
      <c r="O20" s="50"/>
      <c r="P20" s="50"/>
      <c r="Q20" s="50" t="str">
        <f>午餐設計表!Q13</f>
        <v>菜頭湯</v>
      </c>
      <c r="R20" s="50"/>
      <c r="S20" s="50"/>
      <c r="T20" s="168">
        <f>午餐設計表!T13</f>
        <v>0</v>
      </c>
      <c r="U20" s="51" t="s">
        <v>35</v>
      </c>
      <c r="V20" s="52" t="s">
        <v>36</v>
      </c>
      <c r="W20" s="53" t="str">
        <f>午餐設計表!X13</f>
        <v>8.2份</v>
      </c>
    </row>
    <row r="21" spans="1:23" ht="27.75" customHeight="1" x14ac:dyDescent="0.4">
      <c r="A21" s="78" t="s">
        <v>37</v>
      </c>
      <c r="B21" s="57"/>
      <c r="C21" s="55"/>
      <c r="D21" s="57"/>
      <c r="E21" s="57" t="str">
        <f>午餐設計表!E14</f>
        <v xml:space="preserve">非基改濕豆包榮洲(pc)  </v>
      </c>
      <c r="F21" s="57"/>
      <c r="G21" s="58">
        <f>午餐設計表!F14</f>
        <v>17</v>
      </c>
      <c r="H21" s="57" t="str">
        <f>午餐設計表!H14</f>
        <v xml:space="preserve">碎脯(細)  </v>
      </c>
      <c r="I21" s="55"/>
      <c r="J21" s="58">
        <f>午餐設計表!I14</f>
        <v>0.5</v>
      </c>
      <c r="K21" s="57" t="str">
        <f>午餐設計表!K14</f>
        <v>芹菜</v>
      </c>
      <c r="L21" s="57"/>
      <c r="M21" s="58">
        <f>午餐設計表!L14</f>
        <v>0.1</v>
      </c>
      <c r="N21" s="57" t="str">
        <f>午餐設計表!N14</f>
        <v>薑母(一週量)</v>
      </c>
      <c r="O21" s="57"/>
      <c r="P21" s="58">
        <f>午餐設計表!O14</f>
        <v>0.1</v>
      </c>
      <c r="Q21" s="57" t="str">
        <f>午餐設計表!Q14</f>
        <v xml:space="preserve">素丸子(特小)  </v>
      </c>
      <c r="R21" s="57"/>
      <c r="S21" s="58">
        <f>午餐設計表!R14</f>
        <v>0.3</v>
      </c>
      <c r="T21" s="169"/>
      <c r="U21" s="59" t="str">
        <f>午餐設計表!V14</f>
        <v>122.4 g</v>
      </c>
      <c r="V21" s="60" t="s">
        <v>38</v>
      </c>
      <c r="W21" s="61" t="str">
        <f>午餐設計表!X14</f>
        <v>0.0份</v>
      </c>
    </row>
    <row r="22" spans="1:23" ht="27.75" customHeight="1" x14ac:dyDescent="0.4">
      <c r="A22" s="78">
        <f>午餐設計表!B15</f>
        <v>1</v>
      </c>
      <c r="B22" s="57"/>
      <c r="C22" s="55"/>
      <c r="D22" s="57"/>
      <c r="E22" s="57" t="str">
        <f>午餐設計表!E15</f>
        <v xml:space="preserve">非基改濕豆包榮洲備品(pc)  </v>
      </c>
      <c r="F22" s="57"/>
      <c r="G22" s="58">
        <f>午餐設計表!F15</f>
        <v>5</v>
      </c>
      <c r="H22" s="57" t="str">
        <f>午餐設計表!H15</f>
        <v>洗選蛋(QR)</v>
      </c>
      <c r="I22" s="57"/>
      <c r="J22" s="58">
        <f>午餐設計表!I15</f>
        <v>0</v>
      </c>
      <c r="K22" s="57" t="str">
        <f>午餐設計表!K15</f>
        <v>冬粉(2.5K)中農</v>
      </c>
      <c r="L22" s="57"/>
      <c r="M22" s="58">
        <f>午餐設計表!L15</f>
        <v>0</v>
      </c>
      <c r="N22" s="57" t="str">
        <f>午餐設計表!N15</f>
        <v>薑絲(0.6K/包)</v>
      </c>
      <c r="O22" s="57"/>
      <c r="P22" s="58">
        <f>午餐設計表!O15</f>
        <v>0</v>
      </c>
      <c r="Q22" s="57" t="str">
        <f>午餐設計表!Q15</f>
        <v>菜頭(去皮實重)</v>
      </c>
      <c r="R22" s="57"/>
      <c r="S22" s="58">
        <f>午餐設計表!R15</f>
        <v>0</v>
      </c>
      <c r="T22" s="169"/>
      <c r="U22" s="62" t="s">
        <v>39</v>
      </c>
      <c r="V22" s="63" t="s">
        <v>40</v>
      </c>
      <c r="W22" s="61" t="str">
        <f>午餐設計表!X15</f>
        <v>1.6份</v>
      </c>
    </row>
    <row r="23" spans="1:23" ht="27.75" customHeight="1" x14ac:dyDescent="0.4">
      <c r="A23" s="78" t="s">
        <v>41</v>
      </c>
      <c r="B23" s="57"/>
      <c r="C23" s="55"/>
      <c r="D23" s="57"/>
      <c r="E23" s="57" t="str">
        <f>午餐設計表!E16</f>
        <v>濕香菇(小朵)</v>
      </c>
      <c r="F23" s="64"/>
      <c r="G23" s="58">
        <f>午餐設計表!F16</f>
        <v>0.3</v>
      </c>
      <c r="H23" s="57">
        <f>午餐設計表!H16</f>
        <v>0</v>
      </c>
      <c r="I23" s="64"/>
      <c r="J23" s="58">
        <f>午餐設計表!I16</f>
        <v>0</v>
      </c>
      <c r="K23" s="57" t="str">
        <f>午餐設計表!K16</f>
        <v>木耳(整朵)</v>
      </c>
      <c r="L23" s="64"/>
      <c r="M23" s="58">
        <f>午餐設計表!L16</f>
        <v>0</v>
      </c>
      <c r="N23" s="57" t="str">
        <f>午餐設計表!N16</f>
        <v>蚵白菜(去頭)實重</v>
      </c>
      <c r="O23" s="64"/>
      <c r="P23" s="58">
        <f>午餐設計表!O16</f>
        <v>0</v>
      </c>
      <c r="Q23" s="57" t="str">
        <f>午餐設計表!Q16</f>
        <v>香菜(150g/把)</v>
      </c>
      <c r="R23" s="64"/>
      <c r="S23" s="58">
        <f>午餐設計表!R16</f>
        <v>0</v>
      </c>
      <c r="T23" s="169"/>
      <c r="U23" s="59" t="str">
        <f>午餐設計表!V15</f>
        <v>24.6 g</v>
      </c>
      <c r="V23" s="63" t="s">
        <v>42</v>
      </c>
      <c r="W23" s="61" t="str">
        <f>午餐設計表!X16</f>
        <v>0.5份</v>
      </c>
    </row>
    <row r="24" spans="1:23" ht="27.75" customHeight="1" x14ac:dyDescent="0.4">
      <c r="A24" s="174" t="s">
        <v>50</v>
      </c>
      <c r="B24" s="55"/>
      <c r="C24" s="55"/>
      <c r="D24" s="55"/>
      <c r="E24" s="57">
        <f>午餐設計表!E17</f>
        <v>0</v>
      </c>
      <c r="F24" s="64"/>
      <c r="G24" s="58">
        <f>午餐設計表!F17</f>
        <v>0</v>
      </c>
      <c r="H24" s="57">
        <f>午餐設計表!H17</f>
        <v>0</v>
      </c>
      <c r="I24" s="64"/>
      <c r="J24" s="58">
        <f>午餐設計表!I17</f>
        <v>0</v>
      </c>
      <c r="K24" s="57" t="str">
        <f>午餐設計表!K17</f>
        <v>紅蘿蔔(去皮)</v>
      </c>
      <c r="L24" s="64"/>
      <c r="M24" s="58">
        <f>午餐設計表!L17</f>
        <v>0</v>
      </c>
      <c r="N24" s="57">
        <f>午餐設計表!N17</f>
        <v>0</v>
      </c>
      <c r="O24" s="64"/>
      <c r="P24" s="58">
        <f>午餐設計表!O17</f>
        <v>0</v>
      </c>
      <c r="Q24" s="57">
        <f>午餐設計表!Q17</f>
        <v>0</v>
      </c>
      <c r="R24" s="64"/>
      <c r="S24" s="58">
        <f>午餐設計表!R17</f>
        <v>0</v>
      </c>
      <c r="T24" s="169"/>
      <c r="U24" s="62" t="s">
        <v>44</v>
      </c>
      <c r="V24" s="63" t="s">
        <v>45</v>
      </c>
      <c r="W24" s="61" t="str">
        <f>午餐設計表!X17</f>
        <v>0.0份</v>
      </c>
    </row>
    <row r="25" spans="1:23" ht="27.75" customHeight="1" x14ac:dyDescent="0.4">
      <c r="A25" s="174"/>
      <c r="B25" s="55"/>
      <c r="C25" s="55"/>
      <c r="D25" s="55"/>
      <c r="E25" s="57">
        <f>午餐設計表!E18</f>
        <v>0</v>
      </c>
      <c r="F25" s="64"/>
      <c r="G25" s="58">
        <f>午餐設計表!F18</f>
        <v>0</v>
      </c>
      <c r="H25" s="57">
        <f>午餐設計表!H18</f>
        <v>0</v>
      </c>
      <c r="I25" s="64"/>
      <c r="J25" s="58">
        <f>午餐設計表!I18</f>
        <v>0</v>
      </c>
      <c r="K25" s="57" t="str">
        <f>午餐設計表!K18</f>
        <v>高麗菜</v>
      </c>
      <c r="L25" s="64"/>
      <c r="M25" s="58">
        <f>午餐設計表!L18</f>
        <v>0</v>
      </c>
      <c r="N25" s="57">
        <f>午餐設計表!N18</f>
        <v>0</v>
      </c>
      <c r="O25" s="64"/>
      <c r="P25" s="58">
        <f>午餐設計表!O18</f>
        <v>0</v>
      </c>
      <c r="Q25" s="57">
        <f>午餐設計表!Q18</f>
        <v>0</v>
      </c>
      <c r="R25" s="64"/>
      <c r="S25" s="58">
        <f>午餐設計表!R18</f>
        <v>0</v>
      </c>
      <c r="T25" s="169"/>
      <c r="U25" s="59" t="str">
        <f>午餐設計表!V16</f>
        <v>36.7 g</v>
      </c>
      <c r="V25" s="65" t="s">
        <v>46</v>
      </c>
      <c r="W25" s="61" t="str">
        <f>午餐設計表!X18</f>
        <v>3.3份</v>
      </c>
    </row>
    <row r="26" spans="1:23" ht="27.75" customHeight="1" x14ac:dyDescent="0.3">
      <c r="A26" s="66" t="s">
        <v>47</v>
      </c>
      <c r="B26" s="55"/>
      <c r="C26" s="64"/>
      <c r="D26" s="55"/>
      <c r="E26" s="57">
        <f>午餐設計表!E19</f>
        <v>0</v>
      </c>
      <c r="F26" s="64"/>
      <c r="G26" s="58">
        <f>午餐設計表!F19</f>
        <v>0</v>
      </c>
      <c r="H26" s="57">
        <f>午餐設計表!H19</f>
        <v>0</v>
      </c>
      <c r="I26" s="64"/>
      <c r="J26" s="58">
        <f>午餐設計表!I19</f>
        <v>0</v>
      </c>
      <c r="K26" s="57">
        <f>午餐設計表!K19</f>
        <v>0</v>
      </c>
      <c r="L26" s="64"/>
      <c r="M26" s="58">
        <f>午餐設計表!L19</f>
        <v>0</v>
      </c>
      <c r="N26" s="57">
        <f>午餐設計表!N19</f>
        <v>0</v>
      </c>
      <c r="O26" s="64"/>
      <c r="P26" s="58">
        <f>午餐設計表!O19</f>
        <v>0</v>
      </c>
      <c r="Q26" s="57">
        <f>午餐設計表!Q19</f>
        <v>0</v>
      </c>
      <c r="R26" s="64"/>
      <c r="S26" s="58">
        <f>午餐設計表!R19</f>
        <v>0</v>
      </c>
      <c r="T26" s="169"/>
      <c r="U26" s="62" t="s">
        <v>48</v>
      </c>
      <c r="V26" s="67"/>
      <c r="W26" s="68"/>
    </row>
    <row r="27" spans="1:23" ht="27.75" customHeight="1" x14ac:dyDescent="0.4">
      <c r="A27" s="79">
        <f>午餐設計表!B21</f>
        <v>17</v>
      </c>
      <c r="B27" s="64"/>
      <c r="C27" s="64"/>
      <c r="D27" s="57"/>
      <c r="E27" s="57">
        <f>午餐設計表!E20</f>
        <v>0</v>
      </c>
      <c r="F27" s="64"/>
      <c r="G27" s="58">
        <f>午餐設計表!F20</f>
        <v>0</v>
      </c>
      <c r="H27" s="57">
        <f>午餐設計表!H20</f>
        <v>0</v>
      </c>
      <c r="I27" s="64"/>
      <c r="J27" s="58">
        <f>午餐設計表!I20</f>
        <v>0</v>
      </c>
      <c r="K27" s="57">
        <f>午餐設計表!K20</f>
        <v>0</v>
      </c>
      <c r="L27" s="64"/>
      <c r="M27" s="58">
        <f>午餐設計表!L20</f>
        <v>0</v>
      </c>
      <c r="N27" s="57">
        <f>午餐設計表!N20</f>
        <v>0</v>
      </c>
      <c r="O27" s="64"/>
      <c r="P27" s="58">
        <f>午餐設計表!O20</f>
        <v>0</v>
      </c>
      <c r="Q27" s="57">
        <f>午餐設計表!Q20</f>
        <v>0</v>
      </c>
      <c r="R27" s="64"/>
      <c r="S27" s="58">
        <f>午餐設計表!R20</f>
        <v>0</v>
      </c>
      <c r="T27" s="170"/>
      <c r="U27" s="59" t="str">
        <f>午餐設計表!V13</f>
        <v>881大卡</v>
      </c>
      <c r="V27" s="72"/>
      <c r="W27" s="68"/>
    </row>
    <row r="28" spans="1:23" ht="27.75" customHeight="1" x14ac:dyDescent="0.4">
      <c r="A28" s="49">
        <f>午餐設計表!B22</f>
        <v>3</v>
      </c>
      <c r="B28" s="50" t="str">
        <f>午餐設計表!D22</f>
        <v>油麵</v>
      </c>
      <c r="C28" s="50" t="s">
        <v>33</v>
      </c>
      <c r="D28" s="50"/>
      <c r="E28" s="50" t="str">
        <f>午餐設計表!E22</f>
        <v>素肉羹</v>
      </c>
      <c r="F28" s="50"/>
      <c r="G28" s="50"/>
      <c r="H28" s="50" t="str">
        <f>午餐設計表!H22</f>
        <v>茶香滷豆干</v>
      </c>
      <c r="I28" s="50"/>
      <c r="J28" s="50"/>
      <c r="K28" s="50" t="str">
        <f>午餐設計表!K22</f>
        <v>煉乳銀絲卷</v>
      </c>
      <c r="L28" s="50"/>
      <c r="M28" s="50"/>
      <c r="N28" s="50" t="str">
        <f>午餐設計表!N22</f>
        <v>炒油菜</v>
      </c>
      <c r="O28" s="50"/>
      <c r="P28" s="50"/>
      <c r="Q28" s="50" t="str">
        <f>午餐設計表!Q22</f>
        <v>什錦羹湯</v>
      </c>
      <c r="R28" s="50"/>
      <c r="S28" s="50"/>
      <c r="T28" s="168" t="str">
        <f>午餐設計表!T22</f>
        <v>薯餅+蘋果派(加菜19元)</v>
      </c>
      <c r="U28" s="51" t="s">
        <v>35</v>
      </c>
      <c r="V28" s="52" t="s">
        <v>36</v>
      </c>
      <c r="W28" s="53" t="str">
        <f>午餐設計表!X22</f>
        <v>1.8份</v>
      </c>
    </row>
    <row r="29" spans="1:23" ht="27.75" customHeight="1" x14ac:dyDescent="0.4">
      <c r="A29" s="54" t="s">
        <v>37</v>
      </c>
      <c r="B29" s="57"/>
      <c r="C29" s="57"/>
      <c r="D29" s="57"/>
      <c r="E29" s="57" t="str">
        <f>午餐設計表!E23</f>
        <v xml:space="preserve">非基改素肉羹(0.6K/包)  </v>
      </c>
      <c r="F29" s="57"/>
      <c r="G29" s="58">
        <f>午餐設計表!F23</f>
        <v>1</v>
      </c>
      <c r="H29" s="55" t="str">
        <f>午餐設計表!H23</f>
        <v xml:space="preserve">小豆干(2.5cm)榮洲  </v>
      </c>
      <c r="I29" s="55"/>
      <c r="J29" s="56">
        <f>午餐設計表!I23</f>
        <v>0</v>
      </c>
      <c r="K29" s="57" t="str">
        <f>午餐設計表!K23</f>
        <v>銀絲卷(小)奇美</v>
      </c>
      <c r="L29" s="57"/>
      <c r="M29" s="58">
        <f>午餐設計表!L23</f>
        <v>17</v>
      </c>
      <c r="N29" s="57" t="str">
        <f>午餐設計表!N23</f>
        <v>油菜(去頭)實重</v>
      </c>
      <c r="O29" s="57"/>
      <c r="P29" s="58">
        <f>午餐設計表!O23</f>
        <v>0</v>
      </c>
      <c r="Q29" s="55" t="str">
        <f>午餐設計表!Q23</f>
        <v>大白菜(切半去心)</v>
      </c>
      <c r="R29" s="57"/>
      <c r="S29" s="58">
        <f>午餐設計表!R23</f>
        <v>0</v>
      </c>
      <c r="T29" s="169"/>
      <c r="U29" s="59" t="str">
        <f>午餐設計表!V23</f>
        <v>108.7 g</v>
      </c>
      <c r="V29" s="60" t="s">
        <v>38</v>
      </c>
      <c r="W29" s="61" t="str">
        <f>午餐設計表!X23</f>
        <v>0.0份</v>
      </c>
    </row>
    <row r="30" spans="1:23" ht="27.75" customHeight="1" x14ac:dyDescent="0.4">
      <c r="A30" s="54">
        <f>午餐設計表!B24</f>
        <v>2</v>
      </c>
      <c r="B30" s="57"/>
      <c r="C30" s="57"/>
      <c r="D30" s="57"/>
      <c r="E30" s="57">
        <f>午餐設計表!E24</f>
        <v>0</v>
      </c>
      <c r="F30" s="57"/>
      <c r="G30" s="58">
        <f>午餐設計表!F24</f>
        <v>0</v>
      </c>
      <c r="H30" s="55" t="str">
        <f>午餐設計表!H24</f>
        <v>滷包小磨坊(30g)(小包)</v>
      </c>
      <c r="I30" s="55"/>
      <c r="J30" s="56">
        <f>午餐設計表!I24</f>
        <v>0</v>
      </c>
      <c r="K30" s="57" t="str">
        <f>午餐設計表!K24</f>
        <v>銀絲卷(小)奇美備品</v>
      </c>
      <c r="L30" s="57"/>
      <c r="M30" s="58">
        <f>午餐設計表!L24</f>
        <v>5</v>
      </c>
      <c r="N30" s="57">
        <f>午餐設計表!N24</f>
        <v>0</v>
      </c>
      <c r="O30" s="57"/>
      <c r="P30" s="58">
        <f>午餐設計表!O24</f>
        <v>0</v>
      </c>
      <c r="Q30" s="55" t="str">
        <f>午餐設計表!Q24</f>
        <v>木耳(整朵)</v>
      </c>
      <c r="R30" s="57"/>
      <c r="S30" s="58">
        <f>午餐設計表!R24</f>
        <v>0</v>
      </c>
      <c r="T30" s="169"/>
      <c r="U30" s="62" t="s">
        <v>39</v>
      </c>
      <c r="V30" s="63" t="s">
        <v>40</v>
      </c>
      <c r="W30" s="61" t="str">
        <f>午餐設計表!X24</f>
        <v>0.9份</v>
      </c>
    </row>
    <row r="31" spans="1:23" ht="27.75" customHeight="1" x14ac:dyDescent="0.4">
      <c r="A31" s="54" t="s">
        <v>41</v>
      </c>
      <c r="B31" s="64"/>
      <c r="C31" s="64"/>
      <c r="D31" s="57"/>
      <c r="E31" s="57">
        <f>午餐設計表!E25</f>
        <v>0</v>
      </c>
      <c r="F31" s="64"/>
      <c r="G31" s="58">
        <f>午餐設計表!F25</f>
        <v>0</v>
      </c>
      <c r="H31" s="55" t="str">
        <f>午餐設計表!H25</f>
        <v>白芝麻(熟)</v>
      </c>
      <c r="I31" s="55"/>
      <c r="J31" s="56">
        <f>午餐設計表!I25</f>
        <v>0</v>
      </c>
      <c r="K31" s="57" t="str">
        <f>午餐設計表!K25</f>
        <v>煉乳(大-1400g)</v>
      </c>
      <c r="L31" s="64"/>
      <c r="M31" s="58">
        <f>午餐設計表!L25</f>
        <v>0</v>
      </c>
      <c r="N31" s="57">
        <f>午餐設計表!N25</f>
        <v>0</v>
      </c>
      <c r="O31" s="64"/>
      <c r="P31" s="58">
        <f>午餐設計表!O25</f>
        <v>0</v>
      </c>
      <c r="Q31" s="55" t="str">
        <f>午餐設計表!Q25</f>
        <v>洗選蛋(QR)</v>
      </c>
      <c r="R31" s="64"/>
      <c r="S31" s="58">
        <f>午餐設計表!R25</f>
        <v>0</v>
      </c>
      <c r="T31" s="169"/>
      <c r="U31" s="59" t="str">
        <f>午餐設計表!V24</f>
        <v>24.8 g</v>
      </c>
      <c r="V31" s="63" t="s">
        <v>42</v>
      </c>
      <c r="W31" s="61" t="str">
        <f>午餐設計表!X25</f>
        <v>0.0份</v>
      </c>
    </row>
    <row r="32" spans="1:23" ht="27.75" customHeight="1" x14ac:dyDescent="0.4">
      <c r="A32" s="171" t="s">
        <v>51</v>
      </c>
      <c r="B32" s="64"/>
      <c r="C32" s="64"/>
      <c r="D32" s="57"/>
      <c r="E32" s="57">
        <f>午餐設計表!E26</f>
        <v>0</v>
      </c>
      <c r="F32" s="64"/>
      <c r="G32" s="58">
        <f>午餐設計表!F26</f>
        <v>0</v>
      </c>
      <c r="H32" s="55" t="str">
        <f>午餐設計表!H26</f>
        <v>紅茶包小(標示日期)</v>
      </c>
      <c r="I32" s="55"/>
      <c r="J32" s="56">
        <f>午餐設計表!I26</f>
        <v>0</v>
      </c>
      <c r="K32" s="57">
        <f>午餐設計表!K26</f>
        <v>0</v>
      </c>
      <c r="L32" s="64"/>
      <c r="M32" s="58">
        <f>午餐設計表!L26</f>
        <v>0</v>
      </c>
      <c r="N32" s="57">
        <f>午餐設計表!N26</f>
        <v>0</v>
      </c>
      <c r="O32" s="64"/>
      <c r="P32" s="58">
        <f>午餐設計表!O26</f>
        <v>0</v>
      </c>
      <c r="Q32" s="55" t="str">
        <f>午餐設計表!Q26</f>
        <v>紅蘿蔔(去皮)</v>
      </c>
      <c r="R32" s="64"/>
      <c r="S32" s="58">
        <f>午餐設計表!R26</f>
        <v>0</v>
      </c>
      <c r="T32" s="169"/>
      <c r="U32" s="62" t="s">
        <v>44</v>
      </c>
      <c r="V32" s="63" t="s">
        <v>45</v>
      </c>
      <c r="W32" s="61" t="str">
        <f>午餐設計表!X26</f>
        <v>0.0份</v>
      </c>
    </row>
    <row r="33" spans="1:23" ht="27.75" customHeight="1" x14ac:dyDescent="0.4">
      <c r="A33" s="171"/>
      <c r="B33" s="64"/>
      <c r="C33" s="64"/>
      <c r="D33" s="57"/>
      <c r="E33" s="57">
        <f>午餐設計表!E27</f>
        <v>0</v>
      </c>
      <c r="F33" s="64"/>
      <c r="G33" s="58">
        <f>午餐設計表!F27</f>
        <v>0</v>
      </c>
      <c r="H33" s="55" t="str">
        <f>午餐設計表!H27</f>
        <v>香菜(150g/把)</v>
      </c>
      <c r="I33" s="64"/>
      <c r="J33" s="56">
        <f>午餐設計表!I27</f>
        <v>0</v>
      </c>
      <c r="K33" s="57">
        <f>午餐設計表!K27</f>
        <v>0</v>
      </c>
      <c r="L33" s="64"/>
      <c r="M33" s="58">
        <f>午餐設計表!L27</f>
        <v>0</v>
      </c>
      <c r="N33" s="57">
        <f>午餐設計表!N27</f>
        <v>0</v>
      </c>
      <c r="O33" s="64"/>
      <c r="P33" s="58">
        <f>午餐設計表!O27</f>
        <v>0</v>
      </c>
      <c r="Q33" s="55" t="str">
        <f>午餐設計表!Q27</f>
        <v>脆筍絲</v>
      </c>
      <c r="R33" s="64"/>
      <c r="S33" s="58">
        <f>午餐設計表!R27</f>
        <v>0</v>
      </c>
      <c r="T33" s="169"/>
      <c r="U33" s="59" t="str">
        <f>午餐設計表!V25</f>
        <v>36.7 g</v>
      </c>
      <c r="V33" s="65" t="s">
        <v>46</v>
      </c>
      <c r="W33" s="61" t="str">
        <f>午餐設計表!X27</f>
        <v>0.0份</v>
      </c>
    </row>
    <row r="34" spans="1:23" ht="27.75" customHeight="1" x14ac:dyDescent="0.3">
      <c r="A34" s="66" t="s">
        <v>47</v>
      </c>
      <c r="B34" s="64"/>
      <c r="C34" s="64"/>
      <c r="D34" s="57"/>
      <c r="E34" s="57">
        <f>午餐設計表!E28</f>
        <v>0</v>
      </c>
      <c r="F34" s="64"/>
      <c r="G34" s="58">
        <f>午餐設計表!F28</f>
        <v>0</v>
      </c>
      <c r="H34" s="55">
        <f>午餐設計表!H28</f>
        <v>0</v>
      </c>
      <c r="I34" s="64"/>
      <c r="J34" s="56">
        <f>午餐設計表!I28</f>
        <v>0</v>
      </c>
      <c r="K34" s="57">
        <f>午餐設計表!K28</f>
        <v>0</v>
      </c>
      <c r="L34" s="64"/>
      <c r="M34" s="58">
        <f>午餐設計表!L28</f>
        <v>0</v>
      </c>
      <c r="N34" s="57">
        <f>午餐設計表!N28</f>
        <v>0</v>
      </c>
      <c r="O34" s="64"/>
      <c r="P34" s="58">
        <f>午餐設計表!O28</f>
        <v>0</v>
      </c>
      <c r="Q34" s="55" t="str">
        <f>午餐設計表!Q28</f>
        <v>金針菇</v>
      </c>
      <c r="R34" s="64"/>
      <c r="S34" s="58">
        <f>午餐設計表!R28</f>
        <v>0</v>
      </c>
      <c r="T34" s="169"/>
      <c r="U34" s="62" t="s">
        <v>48</v>
      </c>
      <c r="V34" s="67"/>
      <c r="W34" s="68"/>
    </row>
    <row r="35" spans="1:23" ht="27.75" customHeight="1" x14ac:dyDescent="0.4">
      <c r="A35" s="74">
        <f>午餐設計表!B30</f>
        <v>17</v>
      </c>
      <c r="B35" s="64"/>
      <c r="C35" s="64"/>
      <c r="D35" s="57"/>
      <c r="E35" s="57">
        <f>午餐設計表!E29</f>
        <v>0</v>
      </c>
      <c r="F35" s="64"/>
      <c r="G35" s="58">
        <f>午餐設計表!F29</f>
        <v>0</v>
      </c>
      <c r="H35" s="55">
        <f>午餐設計表!H29</f>
        <v>0</v>
      </c>
      <c r="I35" s="64"/>
      <c r="J35" s="56">
        <f>午餐設計表!I29</f>
        <v>0</v>
      </c>
      <c r="K35" s="57">
        <f>午餐設計表!K29</f>
        <v>0</v>
      </c>
      <c r="L35" s="64"/>
      <c r="M35" s="58">
        <f>午餐設計表!L29</f>
        <v>0</v>
      </c>
      <c r="N35" s="57">
        <f>午餐設計表!N29</f>
        <v>0</v>
      </c>
      <c r="O35" s="64"/>
      <c r="P35" s="58">
        <f>午餐設計表!O29</f>
        <v>0</v>
      </c>
      <c r="Q35" s="55" t="str">
        <f>午餐設計表!Q29</f>
        <v>香菇絲 0公斤,香菜(150g/把) 0把</v>
      </c>
      <c r="R35" s="64"/>
      <c r="S35" s="58">
        <f>午餐設計表!R29</f>
        <v>0</v>
      </c>
      <c r="T35" s="170"/>
      <c r="U35" s="59" t="str">
        <f>午餐設計表!V22</f>
        <v>814大卡</v>
      </c>
      <c r="V35" s="75"/>
      <c r="W35" s="68"/>
    </row>
    <row r="36" spans="1:23" ht="27.75" customHeight="1" x14ac:dyDescent="0.4">
      <c r="A36" s="49">
        <f>午餐設計表!B31</f>
        <v>3</v>
      </c>
      <c r="B36" s="50" t="str">
        <f>午餐設計表!D31</f>
        <v>五穀米飯</v>
      </c>
      <c r="C36" s="50" t="s">
        <v>33</v>
      </c>
      <c r="D36" s="50"/>
      <c r="E36" s="50" t="str">
        <f>午餐設計表!E31</f>
        <v>菜頭滷油腐</v>
      </c>
      <c r="F36" s="50"/>
      <c r="G36" s="50"/>
      <c r="H36" s="50" t="str">
        <f>午餐設計表!H31</f>
        <v>西芹炒鮮菇</v>
      </c>
      <c r="I36" s="50"/>
      <c r="J36" s="50"/>
      <c r="K36" s="50" t="str">
        <f>午餐設計表!K31</f>
        <v>玉米四寶</v>
      </c>
      <c r="L36" s="50"/>
      <c r="M36" s="50"/>
      <c r="N36" s="50" t="str">
        <f>午餐設計表!N31</f>
        <v>炒有機山茼蒿</v>
      </c>
      <c r="O36" s="50"/>
      <c r="P36" s="50"/>
      <c r="Q36" s="50" t="str">
        <f>午餐設計表!Q31</f>
        <v>丸子豆腐湯</v>
      </c>
      <c r="R36" s="50"/>
      <c r="S36" s="50"/>
      <c r="T36" s="168" t="str">
        <f>午餐設計表!T31</f>
        <v>水果(15元精進)</v>
      </c>
      <c r="U36" s="51" t="s">
        <v>35</v>
      </c>
      <c r="V36" s="52" t="s">
        <v>36</v>
      </c>
      <c r="W36" s="53" t="str">
        <f>午餐設計表!X31</f>
        <v>7.8份</v>
      </c>
    </row>
    <row r="37" spans="1:23" ht="27.75" customHeight="1" x14ac:dyDescent="0.4">
      <c r="A37" s="54" t="s">
        <v>37</v>
      </c>
      <c r="B37" s="55"/>
      <c r="C37" s="55"/>
      <c r="D37" s="55"/>
      <c r="E37" s="57" t="str">
        <f>午餐設計表!E32</f>
        <v xml:space="preserve">非基改油腐丁(榮洲)  </v>
      </c>
      <c r="F37" s="55"/>
      <c r="G37" s="58">
        <f>午餐設計表!F32</f>
        <v>1</v>
      </c>
      <c r="H37" s="55" t="str">
        <f>午餐設計表!H32</f>
        <v>杏鮑菇(A)</v>
      </c>
      <c r="I37" s="57"/>
      <c r="J37" s="56">
        <f>午餐設計表!I32</f>
        <v>0.6</v>
      </c>
      <c r="K37" s="57" t="str">
        <f>午餐設計表!K32</f>
        <v xml:space="preserve">毛豆仁  </v>
      </c>
      <c r="L37" s="55"/>
      <c r="M37" s="58">
        <f>午餐設計表!L32</f>
        <v>0.3</v>
      </c>
      <c r="N37" s="57" t="str">
        <f>午餐設計表!N32</f>
        <v>有機山茼蒿(彰)</v>
      </c>
      <c r="O37" s="55"/>
      <c r="P37" s="58">
        <f>午餐設計表!O32</f>
        <v>0</v>
      </c>
      <c r="Q37" s="80" t="str">
        <f>午餐設計表!Q32</f>
        <v xml:space="preserve">素香菇貢丸(Ｋ)  </v>
      </c>
      <c r="R37" s="57"/>
      <c r="S37" s="58">
        <f>午餐設計表!R32</f>
        <v>0.3</v>
      </c>
      <c r="T37" s="169"/>
      <c r="U37" s="59" t="str">
        <f>午餐設計表!V32</f>
        <v>97.4 g</v>
      </c>
      <c r="V37" s="60" t="s">
        <v>38</v>
      </c>
      <c r="W37" s="61" t="str">
        <f>午餐設計表!X32</f>
        <v>0.0份</v>
      </c>
    </row>
    <row r="38" spans="1:23" ht="27.75" customHeight="1" x14ac:dyDescent="0.4">
      <c r="A38" s="54">
        <f>午餐設計表!B33</f>
        <v>3</v>
      </c>
      <c r="B38" s="55"/>
      <c r="C38" s="55"/>
      <c r="D38" s="55"/>
      <c r="E38" s="57" t="str">
        <f>午餐設計表!E33</f>
        <v>菜頭(去皮)</v>
      </c>
      <c r="F38" s="55"/>
      <c r="G38" s="58">
        <f>午餐設計表!F33</f>
        <v>0.6</v>
      </c>
      <c r="H38" s="55" t="str">
        <f>午餐設計表!H33</f>
        <v xml:space="preserve">非基改豆干片(榮洲)  </v>
      </c>
      <c r="I38" s="57"/>
      <c r="J38" s="56">
        <f>午餐設計表!I33</f>
        <v>0.6</v>
      </c>
      <c r="K38" s="57" t="str">
        <f>午餐設計表!K33</f>
        <v>玉米粒(QR-K)</v>
      </c>
      <c r="L38" s="55"/>
      <c r="M38" s="81">
        <f>午餐設計表!L33</f>
        <v>0</v>
      </c>
      <c r="N38" s="57">
        <f>午餐設計表!N33</f>
        <v>0</v>
      </c>
      <c r="O38" s="55"/>
      <c r="P38" s="81">
        <f>午餐設計表!O33</f>
        <v>0</v>
      </c>
      <c r="Q38" s="82" t="str">
        <f>午餐設計表!Q33</f>
        <v>豆腐榮洲(約4.5K)非基因</v>
      </c>
      <c r="R38" s="83"/>
      <c r="S38" s="58">
        <f>午餐設計表!R33</f>
        <v>0</v>
      </c>
      <c r="T38" s="169"/>
      <c r="U38" s="62" t="s">
        <v>39</v>
      </c>
      <c r="V38" s="63" t="s">
        <v>40</v>
      </c>
      <c r="W38" s="61" t="str">
        <f>午餐設計表!X33</f>
        <v>1.5份</v>
      </c>
    </row>
    <row r="39" spans="1:23" ht="27.75" customHeight="1" x14ac:dyDescent="0.4">
      <c r="A39" s="54" t="s">
        <v>41</v>
      </c>
      <c r="B39" s="55"/>
      <c r="C39" s="55"/>
      <c r="D39" s="55"/>
      <c r="E39" s="57" t="str">
        <f>午餐設計表!E34</f>
        <v>海帶結</v>
      </c>
      <c r="F39" s="55"/>
      <c r="G39" s="58">
        <f>午餐設計表!F34</f>
        <v>0.3</v>
      </c>
      <c r="H39" s="55" t="str">
        <f>午餐設計表!H34</f>
        <v>紅蘿蔔(去皮)</v>
      </c>
      <c r="I39" s="64"/>
      <c r="J39" s="56">
        <f>午餐設計表!I34</f>
        <v>0</v>
      </c>
      <c r="K39" s="57" t="str">
        <f>午餐設計表!K34</f>
        <v>紅蘿蔔(去皮)</v>
      </c>
      <c r="L39" s="55"/>
      <c r="M39" s="81">
        <f>午餐設計表!L34</f>
        <v>0</v>
      </c>
      <c r="N39" s="57">
        <f>午餐設計表!N34</f>
        <v>0</v>
      </c>
      <c r="O39" s="55"/>
      <c r="P39" s="81">
        <f>午餐設計表!O34</f>
        <v>0</v>
      </c>
      <c r="Q39" s="82">
        <f>午餐設計表!Q34</f>
        <v>0</v>
      </c>
      <c r="R39" s="83"/>
      <c r="S39" s="58">
        <f>午餐設計表!R34</f>
        <v>0</v>
      </c>
      <c r="T39" s="169"/>
      <c r="U39" s="59" t="str">
        <f>午餐設計表!V33</f>
        <v>15.6 g</v>
      </c>
      <c r="V39" s="63" t="s">
        <v>42</v>
      </c>
      <c r="W39" s="61" t="str">
        <f>午餐設計表!X34</f>
        <v>0.8份</v>
      </c>
    </row>
    <row r="40" spans="1:23" ht="27.75" customHeight="1" x14ac:dyDescent="0.4">
      <c r="A40" s="171" t="s">
        <v>52</v>
      </c>
      <c r="B40" s="55"/>
      <c r="C40" s="55"/>
      <c r="D40" s="55"/>
      <c r="E40" s="57">
        <f>午餐設計表!E35</f>
        <v>0</v>
      </c>
      <c r="F40" s="55"/>
      <c r="G40" s="58">
        <f>午餐設計表!F35</f>
        <v>0</v>
      </c>
      <c r="H40" s="55" t="str">
        <f>午餐設計表!H35</f>
        <v>西芹菜(去頭葉)</v>
      </c>
      <c r="I40" s="64"/>
      <c r="J40" s="56">
        <f>午餐設計表!I35</f>
        <v>0</v>
      </c>
      <c r="K40" s="57" t="str">
        <f>午餐設計表!K35</f>
        <v>芋頭(去皮)</v>
      </c>
      <c r="L40" s="55"/>
      <c r="M40" s="81">
        <f>午餐設計表!L35</f>
        <v>0</v>
      </c>
      <c r="N40" s="57">
        <f>午餐設計表!N35</f>
        <v>0</v>
      </c>
      <c r="O40" s="55"/>
      <c r="P40" s="81">
        <f>午餐設計表!O35</f>
        <v>0</v>
      </c>
      <c r="Q40" s="82">
        <f>午餐設計表!Q35</f>
        <v>0</v>
      </c>
      <c r="R40" s="83"/>
      <c r="S40" s="58">
        <f>午餐設計表!R35</f>
        <v>0</v>
      </c>
      <c r="T40" s="169"/>
      <c r="U40" s="62" t="s">
        <v>44</v>
      </c>
      <c r="V40" s="63" t="s">
        <v>45</v>
      </c>
      <c r="W40" s="61" t="str">
        <f>午餐設計表!X35</f>
        <v>0.0份</v>
      </c>
    </row>
    <row r="41" spans="1:23" ht="27.75" customHeight="1" x14ac:dyDescent="0.4">
      <c r="A41" s="171"/>
      <c r="B41" s="64"/>
      <c r="C41" s="64"/>
      <c r="D41" s="57"/>
      <c r="E41" s="57">
        <f>午餐設計表!E36</f>
        <v>0</v>
      </c>
      <c r="F41" s="64"/>
      <c r="G41" s="58">
        <f>午餐設計表!F36</f>
        <v>0</v>
      </c>
      <c r="H41" s="55">
        <f>午餐設計表!H36</f>
        <v>0</v>
      </c>
      <c r="I41" s="64"/>
      <c r="J41" s="56">
        <f>午餐設計表!I36</f>
        <v>0</v>
      </c>
      <c r="K41" s="57">
        <f>午餐設計表!K36</f>
        <v>0</v>
      </c>
      <c r="L41" s="64"/>
      <c r="M41" s="81">
        <f>午餐設計表!L36</f>
        <v>0</v>
      </c>
      <c r="N41" s="57">
        <f>午餐設計表!N36</f>
        <v>0</v>
      </c>
      <c r="O41" s="64"/>
      <c r="P41" s="81">
        <f>午餐設計表!O36</f>
        <v>0</v>
      </c>
      <c r="Q41" s="82">
        <f>午餐設計表!Q36</f>
        <v>0</v>
      </c>
      <c r="R41" s="84"/>
      <c r="S41" s="58">
        <f>午餐設計表!R36</f>
        <v>0</v>
      </c>
      <c r="T41" s="169"/>
      <c r="U41" s="59" t="str">
        <f>午餐設計表!V34</f>
        <v>25.7 g</v>
      </c>
      <c r="V41" s="65" t="s">
        <v>46</v>
      </c>
      <c r="W41" s="61" t="str">
        <f>午餐設計表!X36</f>
        <v>2.9份</v>
      </c>
    </row>
    <row r="42" spans="1:23" ht="27.75" customHeight="1" x14ac:dyDescent="0.3">
      <c r="A42" s="66" t="s">
        <v>47</v>
      </c>
      <c r="B42" s="64"/>
      <c r="C42" s="64"/>
      <c r="D42" s="57"/>
      <c r="E42" s="57">
        <f>午餐設計表!E37</f>
        <v>0</v>
      </c>
      <c r="F42" s="64"/>
      <c r="G42" s="58">
        <f>午餐設計表!F37</f>
        <v>0</v>
      </c>
      <c r="H42" s="55">
        <f>午餐設計表!H37</f>
        <v>0</v>
      </c>
      <c r="I42" s="64"/>
      <c r="J42" s="56">
        <f>午餐設計表!I37</f>
        <v>0</v>
      </c>
      <c r="K42" s="57">
        <f>午餐設計表!K37</f>
        <v>0</v>
      </c>
      <c r="L42" s="64"/>
      <c r="M42" s="81">
        <f>午餐設計表!L37</f>
        <v>0</v>
      </c>
      <c r="N42" s="57">
        <f>午餐設計表!N37</f>
        <v>0</v>
      </c>
      <c r="O42" s="64"/>
      <c r="P42" s="81">
        <f>午餐設計表!O37</f>
        <v>0</v>
      </c>
      <c r="Q42" s="82">
        <f>午餐設計表!Q37</f>
        <v>0</v>
      </c>
      <c r="R42" s="84"/>
      <c r="S42" s="58">
        <f>午餐設計表!R37</f>
        <v>0</v>
      </c>
      <c r="T42" s="169"/>
      <c r="U42" s="62" t="s">
        <v>48</v>
      </c>
      <c r="V42" s="67"/>
      <c r="W42" s="68"/>
    </row>
    <row r="43" spans="1:23" ht="27.75" customHeight="1" thickBot="1" x14ac:dyDescent="0.45">
      <c r="A43" s="85">
        <f>午餐設計表!B39</f>
        <v>17</v>
      </c>
      <c r="B43" s="86"/>
      <c r="C43" s="86"/>
      <c r="D43" s="87"/>
      <c r="E43" s="88">
        <f>午餐設計表!E38</f>
        <v>0</v>
      </c>
      <c r="F43" s="89"/>
      <c r="G43" s="90">
        <f>午餐設計表!F38</f>
        <v>0</v>
      </c>
      <c r="H43" s="91">
        <f>午餐設計表!H38</f>
        <v>0</v>
      </c>
      <c r="I43" s="89"/>
      <c r="J43" s="92">
        <f>午餐設計表!I38</f>
        <v>0</v>
      </c>
      <c r="K43" s="88">
        <f>午餐設計表!K38</f>
        <v>0</v>
      </c>
      <c r="L43" s="89"/>
      <c r="M43" s="93">
        <f>午餐設計表!L38</f>
        <v>0</v>
      </c>
      <c r="N43" s="88">
        <f>午餐設計表!N38</f>
        <v>0</v>
      </c>
      <c r="O43" s="89"/>
      <c r="P43" s="93">
        <f>午餐設計表!O38</f>
        <v>0</v>
      </c>
      <c r="Q43" s="94">
        <f>午餐設計表!Q38</f>
        <v>0</v>
      </c>
      <c r="R43" s="95"/>
      <c r="S43" s="90">
        <f>午餐設計表!R38</f>
        <v>0</v>
      </c>
      <c r="T43" s="172"/>
      <c r="U43" s="96" t="str">
        <f>午餐設計表!V31</f>
        <v>669大卡</v>
      </c>
      <c r="V43" s="97"/>
      <c r="W43" s="98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2023-02-17T02:25:52Z</cp:lastPrinted>
  <dcterms:created xsi:type="dcterms:W3CDTF">2003-03-13T12:56:25Z</dcterms:created>
  <dcterms:modified xsi:type="dcterms:W3CDTF">2023-02-17T02:27:34Z</dcterms:modified>
</cp:coreProperties>
</file>