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4週(111.11.28-111.12.0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<sst xmlns="http://schemas.openxmlformats.org/spreadsheetml/2006/main" count="361" uniqueCount="176">
  <si>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</si>
  <si>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</si>
  <si>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</si>
  <si>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</si>
  <si>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</si>
  <si>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</si>
  <si>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</si>
  <si>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</si>
  <si>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</si>
  <si>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</si>
  <si>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</si>
  <si>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</si>
  <si>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</si>
  <si>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</si>
  <si>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</si>
  <si>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</si>
  <si>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</si>
  <si>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</si>
  <si>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</si>
  <si>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</si>
  <si>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</si>
  <si>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</si>
  <si>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</si>
  <si>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</si>
  <si>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</si>
  <si>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</si>
  <si>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</si>
  <si>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</si>
  <si>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</si>
  <si>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</si>
  <si>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</si>
  <si>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</si>
  <si>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</si>
  <si>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</si>
  <si>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</si>
  <si>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</si>
  <si>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</si>
  <si>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</si>
  <si>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</si>
  <si>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</si>
  <si>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</si>
  <si>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</si>
  <si>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</si>
  <si>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</si>
  <si>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</si>
  <si>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</si>
  <si>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</si>
  <si>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</si>
  <si>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</si>
  <si>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</si>
  <si>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</si>
  <si>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</si>
  <si>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</si>
  <si>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</si>
  <si>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</si>
  <si>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</si>
  <si>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</si>
  <si>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111學年度第1學期第14週午餐菜單</t>
  </si>
  <si>
    <t>9車</t>
  </si>
  <si>
    <t>材料用量</t>
    <phoneticPr fontId="2" type="noConversion"/>
  </si>
  <si>
    <t>三杯雞</t>
  </si>
  <si>
    <t>醣類：</t>
    <phoneticPr fontId="2" type="noConversion"/>
  </si>
  <si>
    <t>骨腿丁(CAS)</t>
  </si>
  <si>
    <t>公斤</t>
  </si>
  <si>
    <t>杏鮑菇(A)</t>
  </si>
  <si>
    <t>蒜仁(0.6K/包)</t>
  </si>
  <si>
    <t>包</t>
  </si>
  <si>
    <t>蔥(0.5K/把)</t>
  </si>
  <si>
    <t>把</t>
  </si>
  <si>
    <t>薑母</t>
  </si>
  <si>
    <t>九層塔</t>
  </si>
  <si>
    <t>星期一</t>
    <phoneticPr fontId="2" type="noConversion"/>
  </si>
  <si>
    <t>紅蘿蔔炒蛋</t>
  </si>
  <si>
    <t>熱量：</t>
    <phoneticPr fontId="2" type="noConversion"/>
  </si>
  <si>
    <t>脂肪：</t>
    <phoneticPr fontId="2" type="noConversion"/>
  </si>
  <si>
    <t>洗選蛋(QR)</t>
  </si>
  <si>
    <t>紅蘿蔔(去皮)</t>
  </si>
  <si>
    <t>脆炒白玉絲</t>
  </si>
  <si>
    <t>熱量：</t>
    <phoneticPr fontId="2" type="noConversion"/>
  </si>
  <si>
    <t>菜頭(去皮)</t>
  </si>
  <si>
    <t>豬柳香里</t>
  </si>
  <si>
    <t>金針菇</t>
  </si>
  <si>
    <t>木耳(整朵)</t>
  </si>
  <si>
    <t>蝦米</t>
  </si>
  <si>
    <t>炒油菜</t>
  </si>
  <si>
    <t>熱量：</t>
    <phoneticPr fontId="2" type="noConversion"/>
  </si>
  <si>
    <t>蛋白質：</t>
    <phoneticPr fontId="2" type="noConversion"/>
  </si>
  <si>
    <t>油菜</t>
  </si>
  <si>
    <t>碎蒜(0.6K/包)</t>
  </si>
  <si>
    <t>味噌海芽湯</t>
  </si>
  <si>
    <t>醣類：</t>
    <phoneticPr fontId="2" type="noConversion"/>
  </si>
  <si>
    <t>味噌(Ｋ)</t>
  </si>
  <si>
    <t>大骨(CAS)</t>
  </si>
  <si>
    <t>海帶芽(乾)(廠牌/日期)</t>
  </si>
  <si>
    <t>餐數</t>
    <phoneticPr fontId="2" type="noConversion"/>
  </si>
  <si>
    <t>蛋白質：</t>
    <phoneticPr fontId="2" type="noConversion"/>
  </si>
  <si>
    <t>紅豆麻糬麵包(401+10)</t>
  </si>
  <si>
    <t>星期二</t>
    <phoneticPr fontId="2" type="noConversion"/>
  </si>
  <si>
    <t>沙茶豬肉</t>
  </si>
  <si>
    <t>肉片香里</t>
  </si>
  <si>
    <t>洋蔥</t>
  </si>
  <si>
    <t>三色豆(CAS-1k/包)</t>
  </si>
  <si>
    <t>沙茶醬牛頭牌(3K)</t>
  </si>
  <si>
    <t>罐</t>
  </si>
  <si>
    <t>麥克雞塊(*2)</t>
  </si>
  <si>
    <t>蛋白質：</t>
    <phoneticPr fontId="2" type="noConversion"/>
  </si>
  <si>
    <t>白菜燴肉羹</t>
  </si>
  <si>
    <t>大白菜(剖半)</t>
  </si>
  <si>
    <t>冬蝦</t>
  </si>
  <si>
    <t>炒萵苣</t>
  </si>
  <si>
    <t>大陸妹(萵苣)(去頭)實重</t>
  </si>
  <si>
    <t>黃瓜大骨湯</t>
  </si>
  <si>
    <t>脂肪：</t>
    <phoneticPr fontId="2" type="noConversion"/>
  </si>
  <si>
    <t>大黃瓜(去皮籽實重)</t>
  </si>
  <si>
    <t>香菜(150g/把)</t>
  </si>
  <si>
    <t>餐數</t>
    <phoneticPr fontId="2" type="noConversion"/>
  </si>
  <si>
    <t>脂肪：</t>
    <phoneticPr fontId="2" type="noConversion"/>
  </si>
  <si>
    <t>炒米粉(米粉27K)</t>
  </si>
  <si>
    <t>金瓜炒米粉</t>
  </si>
  <si>
    <t>肉絲香里</t>
  </si>
  <si>
    <t>豆芽菜</t>
  </si>
  <si>
    <t>南瓜(去籽去皮)</t>
  </si>
  <si>
    <t>韭菜(1.8K/把)</t>
  </si>
  <si>
    <t>粒</t>
  </si>
  <si>
    <t>炒高麗菜</t>
  </si>
  <si>
    <t>高麗菜(去心)實重</t>
  </si>
  <si>
    <t>星期三</t>
    <phoneticPr fontId="2" type="noConversion"/>
  </si>
  <si>
    <t>筍片湯</t>
  </si>
  <si>
    <t>醣類：</t>
    <phoneticPr fontId="2" type="noConversion"/>
  </si>
  <si>
    <t>新鮮竹筍去皮(嫩)</t>
  </si>
  <si>
    <t>濕香菇(小朵)</t>
  </si>
  <si>
    <t>854大卡</t>
    <phoneticPr fontId="2" type="noConversion"/>
  </si>
  <si>
    <t>2.8份</t>
  </si>
  <si>
    <t>0.0份</t>
  </si>
  <si>
    <t>3.4份</t>
  </si>
  <si>
    <t>2.1份</t>
  </si>
  <si>
    <t>1.4份</t>
  </si>
  <si>
    <t>798大卡</t>
    <phoneticPr fontId="2" type="noConversion"/>
  </si>
  <si>
    <t>32.1 g</t>
    <phoneticPr fontId="2" type="noConversion"/>
  </si>
  <si>
    <t>3.9份</t>
  </si>
  <si>
    <t>3.6份</t>
  </si>
  <si>
    <t>2.3份</t>
  </si>
  <si>
    <t>807大卡</t>
    <phoneticPr fontId="2" type="noConversion"/>
  </si>
  <si>
    <t>1.9份</t>
  </si>
  <si>
    <t>1.7份</t>
  </si>
  <si>
    <t>4.7份</t>
  </si>
  <si>
    <t xml:space="preserve">麥克雞塊(CAS)(Ｋ)  </t>
  </si>
  <si>
    <t xml:space="preserve">赤肉羹(慶豐)  </t>
  </si>
  <si>
    <t xml:space="preserve">非基改豆皮(Ｋ)  </t>
  </si>
  <si>
    <t xml:space="preserve">油蔥酥(大-600g)  </t>
  </si>
  <si>
    <t>113.3 g</t>
    <phoneticPr fontId="2" type="noConversion"/>
  </si>
  <si>
    <t>20.0 g</t>
    <phoneticPr fontId="2" type="noConversion"/>
  </si>
  <si>
    <t>32.8 g</t>
    <phoneticPr fontId="2" type="noConversion"/>
  </si>
  <si>
    <t>110.7 g</t>
    <phoneticPr fontId="2" type="noConversion"/>
  </si>
  <si>
    <t>25.4 g</t>
    <phoneticPr fontId="2" type="noConversion"/>
  </si>
  <si>
    <t>109.6 g</t>
    <phoneticPr fontId="2" type="noConversion"/>
  </si>
  <si>
    <t>23.6 g</t>
    <phoneticPr fontId="2" type="noConversion"/>
  </si>
  <si>
    <t>29.0 g</t>
    <phoneticPr fontId="2" type="noConversion"/>
  </si>
  <si>
    <t>午餐精進</t>
    <phoneticPr fontId="2" type="noConversion"/>
  </si>
  <si>
    <t>清蒸水晶肉圓</t>
  </si>
  <si>
    <t>水晶肉圓</t>
  </si>
  <si>
    <t>水晶肉圓(備品)</t>
  </si>
  <si>
    <t>蒜泥(0.3K/包)</t>
  </si>
  <si>
    <t>冬蝦 0.3公斤,香菇絲 0.3公斤</t>
    <phoneticPr fontId="2" type="noConversion"/>
  </si>
  <si>
    <t>糖醋油腐</t>
  </si>
  <si>
    <t>絞肉香里(粗)</t>
  </si>
  <si>
    <t>彩色椒(混合)</t>
  </si>
  <si>
    <t xml:space="preserve">非基改油腐丁(榮洲)  </t>
  </si>
  <si>
    <t xml:space="preserve">蕃茄醬(3K)可果美  </t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</si>
  <si>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</si>
  <si>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</si>
  <si>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phoneticPr fontId="2" type="noConversion"/>
  </si>
  <si>
    <t>小米飯(減136葷+5素)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</si>
  <si>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</si>
  <si>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白米飯(385+16素)(小米先送2k)</t>
    <phoneticPr fontId="2" type="noConversion"/>
  </si>
  <si>
    <t>芭樂(15元)(401+10)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</si>
</sst>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0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1" fillId="0" borderId="2" xfId="0" applyFont="1" applyBorder="1" applyAlignment="1">
      <alignment vertical="center" textRotation="255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" zoomScale="68" zoomScaleNormal="68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1" t="s">
        <v>57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6.8" x14ac:dyDescent="0.4">
      <c r="B3" s="3" t="s">
        <v>0</v>
      </c>
      <c r="C3" s="17" t="s">
        <v>1</v>
      </c>
      <c r="D3" s="4" t="s">
        <v>2</v>
      </c>
      <c r="E3" s="132" t="s">
        <v>7</v>
      </c>
      <c r="F3" s="133"/>
      <c r="G3" s="134"/>
      <c r="H3" s="132" t="s">
        <v>8</v>
      </c>
      <c r="I3" s="133"/>
      <c r="J3" s="134"/>
      <c r="K3" s="132" t="s">
        <v>8</v>
      </c>
      <c r="L3" s="133"/>
      <c r="M3" s="134"/>
      <c r="N3" s="132" t="s">
        <v>8</v>
      </c>
      <c r="O3" s="133"/>
      <c r="P3" s="134"/>
      <c r="Q3" s="132" t="s">
        <v>9</v>
      </c>
      <c r="R3" s="133"/>
      <c r="S3" s="134"/>
      <c r="T3" s="124" t="s">
        <v>158</v>
      </c>
      <c r="U3" s="157" t="s">
        <v>11</v>
      </c>
      <c r="V3" s="158"/>
    </row>
    <row r="4" spans="2:24" s="5" customFormat="1" ht="19.5" customHeight="1" x14ac:dyDescent="0.4">
      <c r="B4" s="6">
        <v>11</v>
      </c>
      <c r="C4" s="140"/>
      <c r="D4" s="144" t="s">
        <v>174</v>
      </c>
      <c r="E4" s="128" t="s">
        <v>60</v>
      </c>
      <c r="F4" s="129"/>
      <c r="G4" s="130"/>
      <c r="H4" s="128" t="s">
        <v>72</v>
      </c>
      <c r="I4" s="129"/>
      <c r="J4" s="130"/>
      <c r="K4" s="128" t="s">
        <v>77</v>
      </c>
      <c r="L4" s="129"/>
      <c r="M4" s="130"/>
      <c r="N4" s="128" t="s">
        <v>84</v>
      </c>
      <c r="O4" s="129"/>
      <c r="P4" s="130"/>
      <c r="Q4" s="128" t="s">
        <v>89</v>
      </c>
      <c r="R4" s="129"/>
      <c r="S4" s="130"/>
      <c r="T4" s="125" t="s">
        <v>96</v>
      </c>
      <c r="U4" s="19" t="s">
        <v>78</v>
      </c>
      <c r="V4" s="120" t="s">
        <v>131</v>
      </c>
      <c r="W4" s="5" t="s">
        <v>36</v>
      </c>
      <c r="X4" s="5" t="s">
        <v>132</v>
      </c>
    </row>
    <row r="5" spans="2:24" s="5" customFormat="1" ht="19.5" customHeight="1" x14ac:dyDescent="0.4">
      <c r="B5" s="6" t="s">
        <v>5</v>
      </c>
      <c r="C5" s="141"/>
      <c r="D5" s="144"/>
      <c r="E5" s="107" t="s">
        <v>62</v>
      </c>
      <c r="F5" s="108">
        <v>33</v>
      </c>
      <c r="G5" s="109" t="s">
        <v>63</v>
      </c>
      <c r="H5" s="110" t="s">
        <v>75</v>
      </c>
      <c r="I5" s="108">
        <v>25</v>
      </c>
      <c r="J5" s="111" t="s">
        <v>63</v>
      </c>
      <c r="K5" s="110" t="s">
        <v>79</v>
      </c>
      <c r="L5" s="108">
        <v>21</v>
      </c>
      <c r="M5" s="111" t="s">
        <v>63</v>
      </c>
      <c r="N5" s="110" t="s">
        <v>87</v>
      </c>
      <c r="O5" s="108">
        <v>38</v>
      </c>
      <c r="P5" s="111" t="s">
        <v>63</v>
      </c>
      <c r="Q5" s="110" t="s">
        <v>91</v>
      </c>
      <c r="R5" s="108">
        <v>5</v>
      </c>
      <c r="S5" s="111" t="s">
        <v>63</v>
      </c>
      <c r="T5" s="126"/>
      <c r="U5" s="20" t="s">
        <v>90</v>
      </c>
      <c r="V5" s="120" t="s">
        <v>150</v>
      </c>
      <c r="W5" s="5" t="s">
        <v>38</v>
      </c>
      <c r="X5" s="5" t="s">
        <v>133</v>
      </c>
    </row>
    <row r="6" spans="2:24" s="5" customFormat="1" ht="19.5" customHeight="1" x14ac:dyDescent="0.4">
      <c r="B6" s="6">
        <v>28</v>
      </c>
      <c r="C6" s="141"/>
      <c r="D6" s="144"/>
      <c r="E6" s="112" t="s">
        <v>64</v>
      </c>
      <c r="F6" s="113">
        <v>9</v>
      </c>
      <c r="G6" s="114" t="s">
        <v>63</v>
      </c>
      <c r="H6" s="112" t="s">
        <v>76</v>
      </c>
      <c r="I6" s="113">
        <v>13</v>
      </c>
      <c r="J6" s="114" t="s">
        <v>63</v>
      </c>
      <c r="K6" s="112" t="s">
        <v>80</v>
      </c>
      <c r="L6" s="113">
        <v>6</v>
      </c>
      <c r="M6" s="114" t="s">
        <v>63</v>
      </c>
      <c r="N6" s="112" t="s">
        <v>88</v>
      </c>
      <c r="O6" s="113">
        <v>1</v>
      </c>
      <c r="P6" s="114" t="s">
        <v>66</v>
      </c>
      <c r="Q6" s="112" t="s">
        <v>92</v>
      </c>
      <c r="R6" s="113">
        <v>3</v>
      </c>
      <c r="S6" s="114" t="s">
        <v>63</v>
      </c>
      <c r="T6" s="126"/>
      <c r="U6" s="20" t="s">
        <v>74</v>
      </c>
      <c r="V6" s="120" t="s">
        <v>151</v>
      </c>
      <c r="W6" s="5" t="s">
        <v>40</v>
      </c>
      <c r="X6" s="5" t="s">
        <v>134</v>
      </c>
    </row>
    <row r="7" spans="2:24" s="5" customFormat="1" ht="19.5" customHeight="1" x14ac:dyDescent="0.4">
      <c r="B7" s="6" t="s">
        <v>4</v>
      </c>
      <c r="C7" s="141"/>
      <c r="D7" s="144"/>
      <c r="E7" s="112" t="s">
        <v>65</v>
      </c>
      <c r="F7" s="113">
        <v>1</v>
      </c>
      <c r="G7" s="114" t="s">
        <v>66</v>
      </c>
      <c r="H7" s="115"/>
      <c r="I7" s="113"/>
      <c r="J7" s="116"/>
      <c r="K7" s="115" t="s">
        <v>81</v>
      </c>
      <c r="L7" s="113">
        <v>3</v>
      </c>
      <c r="M7" s="116" t="s">
        <v>63</v>
      </c>
      <c r="N7" s="115"/>
      <c r="O7" s="113"/>
      <c r="P7" s="116"/>
      <c r="Q7" s="115" t="s">
        <v>93</v>
      </c>
      <c r="R7" s="113">
        <v>0.5</v>
      </c>
      <c r="S7" s="116" t="s">
        <v>63</v>
      </c>
      <c r="T7" s="126"/>
      <c r="U7" s="20" t="s">
        <v>95</v>
      </c>
      <c r="V7" s="120" t="s">
        <v>152</v>
      </c>
      <c r="W7" s="5" t="s">
        <v>42</v>
      </c>
      <c r="X7" s="5" t="s">
        <v>135</v>
      </c>
    </row>
    <row r="8" spans="2:24" s="5" customFormat="1" ht="19.5" customHeight="1" x14ac:dyDescent="0.4">
      <c r="B8" s="135" t="s">
        <v>71</v>
      </c>
      <c r="C8" s="141"/>
      <c r="D8" s="144"/>
      <c r="E8" s="112" t="s">
        <v>67</v>
      </c>
      <c r="F8" s="113">
        <v>1</v>
      </c>
      <c r="G8" s="114" t="s">
        <v>68</v>
      </c>
      <c r="H8" s="112"/>
      <c r="I8" s="113"/>
      <c r="J8" s="114"/>
      <c r="K8" s="112" t="s">
        <v>82</v>
      </c>
      <c r="L8" s="113">
        <v>1.5</v>
      </c>
      <c r="M8" s="114" t="s">
        <v>63</v>
      </c>
      <c r="N8" s="112"/>
      <c r="O8" s="113"/>
      <c r="P8" s="114"/>
      <c r="Q8" s="112"/>
      <c r="R8" s="113"/>
      <c r="S8" s="114"/>
      <c r="T8" s="126"/>
      <c r="U8" s="20"/>
      <c r="V8" s="120"/>
      <c r="W8" s="5" t="s">
        <v>45</v>
      </c>
      <c r="X8" s="5" t="s">
        <v>133</v>
      </c>
    </row>
    <row r="9" spans="2:24" s="5" customFormat="1" ht="19.5" customHeight="1" x14ac:dyDescent="0.4">
      <c r="B9" s="135"/>
      <c r="C9" s="142"/>
      <c r="D9" s="144"/>
      <c r="E9" s="112" t="s">
        <v>69</v>
      </c>
      <c r="F9" s="113">
        <v>0.5</v>
      </c>
      <c r="G9" s="114" t="s">
        <v>63</v>
      </c>
      <c r="H9" s="112"/>
      <c r="I9" s="113"/>
      <c r="J9" s="114"/>
      <c r="K9" s="112" t="s">
        <v>76</v>
      </c>
      <c r="L9" s="113">
        <v>1.5</v>
      </c>
      <c r="M9" s="114" t="s">
        <v>63</v>
      </c>
      <c r="N9" s="112"/>
      <c r="O9" s="113"/>
      <c r="P9" s="114"/>
      <c r="Q9" s="112"/>
      <c r="R9" s="113"/>
      <c r="S9" s="114"/>
      <c r="T9" s="126"/>
      <c r="U9" s="20"/>
      <c r="V9" s="120"/>
      <c r="W9" s="5" t="s">
        <v>46</v>
      </c>
      <c r="X9" s="5" t="s">
        <v>136</v>
      </c>
    </row>
    <row r="10" spans="2:24" s="5" customFormat="1" ht="22.2" x14ac:dyDescent="0.4">
      <c r="B10" s="136"/>
      <c r="C10" s="8"/>
      <c r="D10" s="144"/>
      <c r="E10" s="112" t="s">
        <v>70</v>
      </c>
      <c r="F10" s="113">
        <v>0.3</v>
      </c>
      <c r="G10" s="114" t="s">
        <v>63</v>
      </c>
      <c r="H10" s="112"/>
      <c r="I10" s="113"/>
      <c r="J10" s="114"/>
      <c r="K10" s="112" t="s">
        <v>83</v>
      </c>
      <c r="L10" s="113">
        <v>0.1</v>
      </c>
      <c r="M10" s="114" t="s">
        <v>63</v>
      </c>
      <c r="N10" s="112"/>
      <c r="O10" s="113"/>
      <c r="P10" s="114"/>
      <c r="Q10" s="112"/>
      <c r="R10" s="113"/>
      <c r="S10" s="114"/>
      <c r="T10" s="126"/>
      <c r="U10" s="20"/>
      <c r="V10" s="120"/>
    </row>
    <row r="11" spans="2:24" s="5" customFormat="1" ht="22.2" x14ac:dyDescent="0.4">
      <c r="B11" s="7" t="s">
        <v>94</v>
      </c>
      <c r="C11" s="14"/>
      <c r="D11" s="144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7"/>
      <c r="U11" s="20"/>
      <c r="V11" s="120"/>
    </row>
    <row r="12" spans="2:24" s="5" customFormat="1" ht="22.2" x14ac:dyDescent="0.4">
      <c r="B12" s="15">
        <v>401</v>
      </c>
      <c r="C12" s="9"/>
      <c r="D12" s="146"/>
      <c r="E12" s="137" t="s">
        <v>171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U12" s="21"/>
      <c r="V12" s="121"/>
    </row>
    <row r="13" spans="2:24" s="5" customFormat="1" ht="22.2" customHeight="1" x14ac:dyDescent="0.4">
      <c r="B13" s="6">
        <v>11</v>
      </c>
      <c r="C13" s="140"/>
      <c r="D13" s="143" t="s">
        <v>117</v>
      </c>
      <c r="E13" s="128" t="s">
        <v>118</v>
      </c>
      <c r="F13" s="129"/>
      <c r="G13" s="130"/>
      <c r="H13" s="128" t="s">
        <v>159</v>
      </c>
      <c r="I13" s="129"/>
      <c r="J13" s="130"/>
      <c r="K13" s="128" t="s">
        <v>104</v>
      </c>
      <c r="L13" s="129"/>
      <c r="M13" s="130"/>
      <c r="N13" s="128" t="s">
        <v>124</v>
      </c>
      <c r="O13" s="129"/>
      <c r="P13" s="130"/>
      <c r="Q13" s="128" t="s">
        <v>127</v>
      </c>
      <c r="R13" s="129"/>
      <c r="S13" s="130"/>
      <c r="T13" s="125" t="s">
        <v>175</v>
      </c>
      <c r="U13" s="19" t="s">
        <v>73</v>
      </c>
      <c r="V13" s="122" t="s">
        <v>137</v>
      </c>
      <c r="W13" s="5" t="s">
        <v>36</v>
      </c>
      <c r="X13" s="5" t="s">
        <v>139</v>
      </c>
    </row>
    <row r="14" spans="2:24" s="5" customFormat="1" ht="22.2" x14ac:dyDescent="0.4">
      <c r="B14" s="6" t="s">
        <v>3</v>
      </c>
      <c r="C14" s="141"/>
      <c r="D14" s="144"/>
      <c r="E14" s="110" t="s">
        <v>119</v>
      </c>
      <c r="F14" s="108">
        <v>12</v>
      </c>
      <c r="G14" s="111" t="s">
        <v>63</v>
      </c>
      <c r="H14" s="110" t="s">
        <v>160</v>
      </c>
      <c r="I14" s="108">
        <v>385</v>
      </c>
      <c r="J14" s="111" t="s">
        <v>123</v>
      </c>
      <c r="K14" s="110" t="s">
        <v>146</v>
      </c>
      <c r="L14" s="108">
        <v>21</v>
      </c>
      <c r="M14" s="111" t="s">
        <v>63</v>
      </c>
      <c r="N14" s="110" t="s">
        <v>125</v>
      </c>
      <c r="O14" s="108">
        <v>36</v>
      </c>
      <c r="P14" s="111" t="s">
        <v>63</v>
      </c>
      <c r="Q14" s="110" t="s">
        <v>129</v>
      </c>
      <c r="R14" s="108">
        <v>15</v>
      </c>
      <c r="S14" s="111" t="s">
        <v>63</v>
      </c>
      <c r="T14" s="126"/>
      <c r="U14" s="20" t="s">
        <v>61</v>
      </c>
      <c r="V14" s="120" t="s">
        <v>153</v>
      </c>
      <c r="W14" s="5" t="s">
        <v>38</v>
      </c>
      <c r="X14" s="5" t="s">
        <v>133</v>
      </c>
    </row>
    <row r="15" spans="2:24" s="5" customFormat="1" ht="22.2" x14ac:dyDescent="0.4">
      <c r="B15" s="6">
        <v>29</v>
      </c>
      <c r="C15" s="141"/>
      <c r="D15" s="144"/>
      <c r="E15" s="112" t="s">
        <v>120</v>
      </c>
      <c r="F15" s="113">
        <v>12</v>
      </c>
      <c r="G15" s="114" t="s">
        <v>63</v>
      </c>
      <c r="H15" s="112" t="s">
        <v>161</v>
      </c>
      <c r="I15" s="113">
        <v>30</v>
      </c>
      <c r="J15" s="114" t="s">
        <v>123</v>
      </c>
      <c r="K15" s="112"/>
      <c r="L15" s="113"/>
      <c r="M15" s="114"/>
      <c r="N15" s="112" t="s">
        <v>88</v>
      </c>
      <c r="O15" s="113">
        <v>1</v>
      </c>
      <c r="P15" s="114" t="s">
        <v>66</v>
      </c>
      <c r="Q15" s="112" t="s">
        <v>92</v>
      </c>
      <c r="R15" s="113">
        <v>3</v>
      </c>
      <c r="S15" s="114" t="s">
        <v>63</v>
      </c>
      <c r="T15" s="126"/>
      <c r="U15" s="20" t="s">
        <v>116</v>
      </c>
      <c r="V15" s="120" t="s">
        <v>154</v>
      </c>
      <c r="W15" s="5" t="s">
        <v>40</v>
      </c>
      <c r="X15" s="5" t="s">
        <v>140</v>
      </c>
    </row>
    <row r="16" spans="2:24" s="5" customFormat="1" ht="22.2" x14ac:dyDescent="0.4">
      <c r="B16" s="6" t="s">
        <v>4</v>
      </c>
      <c r="C16" s="141"/>
      <c r="D16" s="144"/>
      <c r="E16" s="112" t="s">
        <v>121</v>
      </c>
      <c r="F16" s="113">
        <v>9</v>
      </c>
      <c r="G16" s="114" t="s">
        <v>63</v>
      </c>
      <c r="H16" s="112" t="s">
        <v>162</v>
      </c>
      <c r="I16" s="113">
        <v>1</v>
      </c>
      <c r="J16" s="114" t="s">
        <v>66</v>
      </c>
      <c r="K16" s="112" t="s">
        <v>169</v>
      </c>
      <c r="L16" s="113"/>
      <c r="M16" s="114"/>
      <c r="N16" s="112" t="s">
        <v>76</v>
      </c>
      <c r="O16" s="113">
        <v>1</v>
      </c>
      <c r="P16" s="114" t="s">
        <v>63</v>
      </c>
      <c r="Q16" s="112" t="s">
        <v>130</v>
      </c>
      <c r="R16" s="113">
        <v>3</v>
      </c>
      <c r="S16" s="114" t="s">
        <v>63</v>
      </c>
      <c r="T16" s="126"/>
      <c r="U16" s="20" t="s">
        <v>86</v>
      </c>
      <c r="V16" s="120" t="s">
        <v>138</v>
      </c>
      <c r="W16" s="5" t="s">
        <v>42</v>
      </c>
      <c r="X16" s="5" t="s">
        <v>141</v>
      </c>
    </row>
    <row r="17" spans="2:24" s="5" customFormat="1" ht="22.2" x14ac:dyDescent="0.4">
      <c r="B17" s="135" t="s">
        <v>97</v>
      </c>
      <c r="C17" s="141"/>
      <c r="D17" s="144"/>
      <c r="E17" s="112" t="s">
        <v>76</v>
      </c>
      <c r="F17" s="113">
        <v>3</v>
      </c>
      <c r="G17" s="114" t="s">
        <v>63</v>
      </c>
      <c r="H17" s="112" t="s">
        <v>114</v>
      </c>
      <c r="I17" s="113">
        <v>1</v>
      </c>
      <c r="J17" s="114" t="s">
        <v>68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26"/>
      <c r="U17" s="20"/>
      <c r="V17" s="120"/>
      <c r="W17" s="5" t="s">
        <v>45</v>
      </c>
      <c r="X17" s="5" t="s">
        <v>133</v>
      </c>
    </row>
    <row r="18" spans="2:24" s="5" customFormat="1" ht="22.2" x14ac:dyDescent="0.4">
      <c r="B18" s="135"/>
      <c r="C18" s="142"/>
      <c r="D18" s="144"/>
      <c r="E18" s="112" t="s">
        <v>122</v>
      </c>
      <c r="F18" s="113">
        <v>2</v>
      </c>
      <c r="G18" s="114" t="s">
        <v>68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6"/>
      <c r="U18" s="20"/>
      <c r="V18" s="120"/>
      <c r="W18" s="5" t="s">
        <v>46</v>
      </c>
      <c r="X18" s="5" t="s">
        <v>136</v>
      </c>
    </row>
    <row r="19" spans="2:24" s="5" customFormat="1" ht="22.2" x14ac:dyDescent="0.4">
      <c r="B19" s="136"/>
      <c r="C19" s="8"/>
      <c r="D19" s="144"/>
      <c r="E19" s="112" t="s">
        <v>149</v>
      </c>
      <c r="F19" s="113">
        <v>1</v>
      </c>
      <c r="G19" s="114" t="s">
        <v>66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6"/>
      <c r="U19" s="20"/>
      <c r="V19" s="120"/>
    </row>
    <row r="20" spans="2:24" s="5" customFormat="1" ht="22.2" x14ac:dyDescent="0.4">
      <c r="B20" s="7" t="s">
        <v>115</v>
      </c>
      <c r="C20" s="14"/>
      <c r="D20" s="144"/>
      <c r="E20" s="137" t="s">
        <v>163</v>
      </c>
      <c r="F20" s="138"/>
      <c r="G20" s="13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7"/>
      <c r="U20" s="20"/>
      <c r="V20" s="120"/>
    </row>
    <row r="21" spans="2:24" s="5" customFormat="1" ht="22.2" x14ac:dyDescent="0.4">
      <c r="B21" s="15">
        <v>401</v>
      </c>
      <c r="C21" s="9"/>
      <c r="D21" s="146"/>
      <c r="E21" s="137" t="s">
        <v>170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  <c r="U21" s="21"/>
      <c r="V21" s="121"/>
    </row>
    <row r="22" spans="2:24" s="5" customFormat="1" ht="22.2" customHeight="1" x14ac:dyDescent="0.4">
      <c r="B22" s="6">
        <v>11</v>
      </c>
      <c r="C22" s="140"/>
      <c r="D22" s="143" t="s">
        <v>172</v>
      </c>
      <c r="E22" s="128" t="s">
        <v>98</v>
      </c>
      <c r="F22" s="129"/>
      <c r="G22" s="130"/>
      <c r="H22" s="128" t="s">
        <v>164</v>
      </c>
      <c r="I22" s="129"/>
      <c r="J22" s="130"/>
      <c r="K22" s="128" t="s">
        <v>106</v>
      </c>
      <c r="L22" s="129"/>
      <c r="M22" s="130"/>
      <c r="N22" s="128" t="s">
        <v>109</v>
      </c>
      <c r="O22" s="129"/>
      <c r="P22" s="130"/>
      <c r="Q22" s="128" t="s">
        <v>111</v>
      </c>
      <c r="R22" s="129"/>
      <c r="S22" s="130"/>
      <c r="T22" s="125"/>
      <c r="U22" s="19" t="s">
        <v>85</v>
      </c>
      <c r="V22" s="122" t="s">
        <v>142</v>
      </c>
      <c r="W22" s="5" t="s">
        <v>36</v>
      </c>
      <c r="X22" s="5" t="s">
        <v>134</v>
      </c>
    </row>
    <row r="23" spans="2:24" s="5" customFormat="1" ht="22.2" x14ac:dyDescent="0.4">
      <c r="B23" s="6" t="s">
        <v>3</v>
      </c>
      <c r="C23" s="141"/>
      <c r="D23" s="144"/>
      <c r="E23" s="110" t="s">
        <v>99</v>
      </c>
      <c r="F23" s="108">
        <v>18</v>
      </c>
      <c r="G23" s="111" t="s">
        <v>63</v>
      </c>
      <c r="H23" s="110" t="s">
        <v>167</v>
      </c>
      <c r="I23" s="108">
        <v>15</v>
      </c>
      <c r="J23" s="111" t="s">
        <v>63</v>
      </c>
      <c r="K23" s="110" t="s">
        <v>107</v>
      </c>
      <c r="L23" s="108">
        <v>17</v>
      </c>
      <c r="M23" s="111" t="s">
        <v>63</v>
      </c>
      <c r="N23" s="110" t="s">
        <v>110</v>
      </c>
      <c r="O23" s="108">
        <v>21</v>
      </c>
      <c r="P23" s="111" t="s">
        <v>63</v>
      </c>
      <c r="Q23" s="110" t="s">
        <v>113</v>
      </c>
      <c r="R23" s="108">
        <v>9</v>
      </c>
      <c r="S23" s="111" t="s">
        <v>63</v>
      </c>
      <c r="T23" s="126"/>
      <c r="U23" s="20" t="s">
        <v>128</v>
      </c>
      <c r="V23" s="120" t="s">
        <v>155</v>
      </c>
      <c r="W23" s="5" t="s">
        <v>38</v>
      </c>
      <c r="X23" s="5" t="s">
        <v>133</v>
      </c>
    </row>
    <row r="24" spans="2:24" s="5" customFormat="1" ht="22.2" x14ac:dyDescent="0.4">
      <c r="B24" s="6">
        <v>30</v>
      </c>
      <c r="C24" s="141"/>
      <c r="D24" s="144"/>
      <c r="E24" s="112" t="s">
        <v>100</v>
      </c>
      <c r="F24" s="113">
        <v>9</v>
      </c>
      <c r="G24" s="114" t="s">
        <v>63</v>
      </c>
      <c r="H24" s="112" t="s">
        <v>165</v>
      </c>
      <c r="I24" s="113">
        <v>2</v>
      </c>
      <c r="J24" s="114" t="s">
        <v>63</v>
      </c>
      <c r="K24" s="112" t="s">
        <v>147</v>
      </c>
      <c r="L24" s="113">
        <v>4</v>
      </c>
      <c r="M24" s="114" t="s">
        <v>63</v>
      </c>
      <c r="N24" s="112" t="s">
        <v>88</v>
      </c>
      <c r="O24" s="113">
        <v>1</v>
      </c>
      <c r="P24" s="114" t="s">
        <v>66</v>
      </c>
      <c r="Q24" s="112" t="s">
        <v>92</v>
      </c>
      <c r="R24" s="113">
        <v>1.5</v>
      </c>
      <c r="S24" s="114" t="s">
        <v>63</v>
      </c>
      <c r="T24" s="126"/>
      <c r="U24" s="20" t="s">
        <v>112</v>
      </c>
      <c r="V24" s="120" t="s">
        <v>156</v>
      </c>
      <c r="W24" s="5" t="s">
        <v>40</v>
      </c>
      <c r="X24" s="5" t="s">
        <v>143</v>
      </c>
    </row>
    <row r="25" spans="2:24" s="5" customFormat="1" ht="22.2" x14ac:dyDescent="0.4">
      <c r="B25" s="6" t="s">
        <v>4</v>
      </c>
      <c r="C25" s="141"/>
      <c r="D25" s="144"/>
      <c r="E25" s="112" t="s">
        <v>101</v>
      </c>
      <c r="F25" s="113">
        <v>1</v>
      </c>
      <c r="G25" s="114" t="s">
        <v>63</v>
      </c>
      <c r="H25" s="112" t="s">
        <v>166</v>
      </c>
      <c r="I25" s="113">
        <v>1</v>
      </c>
      <c r="J25" s="114" t="s">
        <v>63</v>
      </c>
      <c r="K25" s="112" t="s">
        <v>82</v>
      </c>
      <c r="L25" s="113">
        <v>1</v>
      </c>
      <c r="M25" s="114" t="s">
        <v>63</v>
      </c>
      <c r="N25" s="112"/>
      <c r="O25" s="113"/>
      <c r="P25" s="114"/>
      <c r="Q25" s="112" t="s">
        <v>114</v>
      </c>
      <c r="R25" s="113">
        <v>0.5</v>
      </c>
      <c r="S25" s="114" t="s">
        <v>68</v>
      </c>
      <c r="T25" s="126"/>
      <c r="U25" s="20" t="s">
        <v>105</v>
      </c>
      <c r="V25" s="120" t="s">
        <v>157</v>
      </c>
      <c r="W25" s="5" t="s">
        <v>42</v>
      </c>
      <c r="X25" s="5" t="s">
        <v>144</v>
      </c>
    </row>
    <row r="26" spans="2:24" s="5" customFormat="1" ht="22.2" x14ac:dyDescent="0.4">
      <c r="B26" s="135" t="s">
        <v>126</v>
      </c>
      <c r="C26" s="141"/>
      <c r="D26" s="144"/>
      <c r="E26" s="112" t="s">
        <v>102</v>
      </c>
      <c r="F26" s="113">
        <v>1</v>
      </c>
      <c r="G26" s="114" t="s">
        <v>103</v>
      </c>
      <c r="H26" s="112" t="s">
        <v>168</v>
      </c>
      <c r="I26" s="113">
        <v>1</v>
      </c>
      <c r="J26" s="114" t="s">
        <v>103</v>
      </c>
      <c r="K26" s="112" t="s">
        <v>76</v>
      </c>
      <c r="L26" s="113">
        <v>1</v>
      </c>
      <c r="M26" s="114" t="s">
        <v>63</v>
      </c>
      <c r="N26" s="112"/>
      <c r="O26" s="113"/>
      <c r="P26" s="114"/>
      <c r="Q26" s="112"/>
      <c r="R26" s="113"/>
      <c r="S26" s="114"/>
      <c r="T26" s="126"/>
      <c r="U26" s="20"/>
      <c r="V26" s="120"/>
      <c r="W26" s="5" t="s">
        <v>45</v>
      </c>
      <c r="X26" s="5" t="s">
        <v>133</v>
      </c>
    </row>
    <row r="27" spans="2:24" s="5" customFormat="1" ht="22.2" x14ac:dyDescent="0.4">
      <c r="B27" s="135"/>
      <c r="C27" s="142"/>
      <c r="D27" s="144"/>
      <c r="E27" s="112" t="s">
        <v>88</v>
      </c>
      <c r="F27" s="113">
        <v>1</v>
      </c>
      <c r="G27" s="114" t="s">
        <v>66</v>
      </c>
      <c r="H27" s="112"/>
      <c r="I27" s="113"/>
      <c r="J27" s="114"/>
      <c r="K27" s="112" t="s">
        <v>148</v>
      </c>
      <c r="L27" s="113">
        <v>0.3</v>
      </c>
      <c r="M27" s="114" t="s">
        <v>63</v>
      </c>
      <c r="N27" s="112"/>
      <c r="O27" s="113"/>
      <c r="P27" s="114"/>
      <c r="Q27" s="112"/>
      <c r="R27" s="113"/>
      <c r="S27" s="114"/>
      <c r="T27" s="126"/>
      <c r="U27" s="20"/>
      <c r="V27" s="120"/>
      <c r="W27" s="5" t="s">
        <v>46</v>
      </c>
      <c r="X27" s="5" t="s">
        <v>145</v>
      </c>
    </row>
    <row r="28" spans="2:24" s="5" customFormat="1" ht="22.2" x14ac:dyDescent="0.4">
      <c r="B28" s="136"/>
      <c r="C28" s="8"/>
      <c r="D28" s="144"/>
      <c r="E28" s="112" t="s">
        <v>67</v>
      </c>
      <c r="F28" s="113">
        <v>1</v>
      </c>
      <c r="G28" s="114" t="s">
        <v>68</v>
      </c>
      <c r="H28" s="112"/>
      <c r="I28" s="113"/>
      <c r="J28" s="114"/>
      <c r="K28" s="112" t="s">
        <v>108</v>
      </c>
      <c r="L28" s="113">
        <v>0.1</v>
      </c>
      <c r="M28" s="114" t="s">
        <v>63</v>
      </c>
      <c r="N28" s="112"/>
      <c r="O28" s="113"/>
      <c r="P28" s="114"/>
      <c r="Q28" s="112"/>
      <c r="R28" s="113"/>
      <c r="S28" s="114"/>
      <c r="T28" s="126"/>
      <c r="U28" s="20"/>
      <c r="V28" s="120"/>
    </row>
    <row r="29" spans="2:24" s="5" customFormat="1" ht="22.2" x14ac:dyDescent="0.4">
      <c r="B29" s="7" t="s">
        <v>115</v>
      </c>
      <c r="C29" s="14"/>
      <c r="D29" s="144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7"/>
      <c r="U29" s="20"/>
      <c r="V29" s="120"/>
    </row>
    <row r="30" spans="2:24" s="5" customFormat="1" ht="22.2" x14ac:dyDescent="0.4">
      <c r="B30" s="15">
        <v>260</v>
      </c>
      <c r="C30" s="9"/>
      <c r="D30" s="146"/>
      <c r="E30" s="137" t="s">
        <v>173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9"/>
      <c r="U30" s="21"/>
      <c r="V30" s="121"/>
    </row>
    <row r="31" spans="2:24" s="5" customFormat="1" ht="22.2" x14ac:dyDescent="0.4">
      <c r="B31" s="6"/>
      <c r="C31" s="140"/>
      <c r="D31" s="143"/>
      <c r="E31" s="128"/>
      <c r="F31" s="129"/>
      <c r="G31" s="130"/>
      <c r="H31" s="128"/>
      <c r="I31" s="129"/>
      <c r="J31" s="130"/>
      <c r="K31" s="128"/>
      <c r="L31" s="129"/>
      <c r="M31" s="130"/>
      <c r="N31" s="128"/>
      <c r="O31" s="129"/>
      <c r="P31" s="130"/>
      <c r="Q31" s="128"/>
      <c r="R31" s="129"/>
      <c r="S31" s="130"/>
      <c r="T31" s="125"/>
      <c r="U31" s="19"/>
      <c r="V31" s="122"/>
    </row>
    <row r="32" spans="2:24" ht="22.2" x14ac:dyDescent="0.3">
      <c r="B32" s="6" t="s">
        <v>3</v>
      </c>
      <c r="C32" s="141"/>
      <c r="D32" s="144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126"/>
      <c r="U32" s="20"/>
      <c r="V32" s="120"/>
    </row>
    <row r="33" spans="2:22" ht="22.2" x14ac:dyDescent="0.3">
      <c r="B33" s="6"/>
      <c r="C33" s="141"/>
      <c r="D33" s="144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126"/>
      <c r="U33" s="20"/>
      <c r="V33" s="120"/>
    </row>
    <row r="34" spans="2:22" ht="22.2" x14ac:dyDescent="0.3">
      <c r="B34" s="6" t="s">
        <v>4</v>
      </c>
      <c r="C34" s="141"/>
      <c r="D34" s="144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126"/>
      <c r="U34" s="20"/>
      <c r="V34" s="120"/>
    </row>
    <row r="35" spans="2:22" ht="22.2" x14ac:dyDescent="0.3">
      <c r="B35" s="135"/>
      <c r="C35" s="141"/>
      <c r="D35" s="144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126"/>
      <c r="U35" s="20"/>
      <c r="V35" s="120"/>
    </row>
    <row r="36" spans="2:22" ht="22.2" x14ac:dyDescent="0.3">
      <c r="B36" s="135"/>
      <c r="C36" s="142"/>
      <c r="D36" s="144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6"/>
      <c r="U36" s="20"/>
      <c r="V36" s="120"/>
    </row>
    <row r="37" spans="2:22" ht="22.2" x14ac:dyDescent="0.3">
      <c r="B37" s="136"/>
      <c r="C37" s="8"/>
      <c r="D37" s="144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6"/>
      <c r="U37" s="20"/>
      <c r="V37" s="120"/>
    </row>
    <row r="38" spans="2:22" ht="22.2" x14ac:dyDescent="0.3">
      <c r="B38" s="7"/>
      <c r="C38" s="14"/>
      <c r="D38" s="144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7"/>
      <c r="U38" s="20"/>
      <c r="V38" s="120"/>
    </row>
    <row r="39" spans="2:22" ht="21" x14ac:dyDescent="0.3">
      <c r="B39" s="15"/>
      <c r="C39" s="9"/>
      <c r="D39" s="146"/>
      <c r="E39" s="150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2"/>
      <c r="U39" s="21"/>
      <c r="V39" s="121"/>
    </row>
    <row r="40" spans="2:22" ht="22.2" x14ac:dyDescent="0.3">
      <c r="B40" s="6"/>
      <c r="C40" s="140"/>
      <c r="D40" s="143"/>
      <c r="E40" s="128"/>
      <c r="F40" s="129"/>
      <c r="G40" s="130"/>
      <c r="H40" s="128"/>
      <c r="I40" s="129"/>
      <c r="J40" s="130"/>
      <c r="K40" s="128"/>
      <c r="L40" s="129"/>
      <c r="M40" s="130"/>
      <c r="N40" s="128"/>
      <c r="O40" s="129"/>
      <c r="P40" s="130"/>
      <c r="Q40" s="128"/>
      <c r="R40" s="129"/>
      <c r="S40" s="130"/>
      <c r="T40" s="125"/>
      <c r="U40" s="19"/>
      <c r="V40" s="122"/>
    </row>
    <row r="41" spans="2:22" ht="22.2" x14ac:dyDescent="0.3">
      <c r="B41" s="6" t="s">
        <v>3</v>
      </c>
      <c r="C41" s="141"/>
      <c r="D41" s="144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6"/>
      <c r="U41" s="20"/>
      <c r="V41" s="120"/>
    </row>
    <row r="42" spans="2:22" ht="22.2" x14ac:dyDescent="0.3">
      <c r="B42" s="6"/>
      <c r="C42" s="141"/>
      <c r="D42" s="144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6"/>
      <c r="U42" s="20"/>
      <c r="V42" s="120"/>
    </row>
    <row r="43" spans="2:22" ht="22.2" x14ac:dyDescent="0.3">
      <c r="B43" s="6" t="s">
        <v>4</v>
      </c>
      <c r="C43" s="141"/>
      <c r="D43" s="144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6"/>
      <c r="U43" s="20"/>
      <c r="V43" s="120"/>
    </row>
    <row r="44" spans="2:22" ht="22.2" x14ac:dyDescent="0.3">
      <c r="B44" s="135"/>
      <c r="C44" s="141"/>
      <c r="D44" s="144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6"/>
      <c r="U44" s="20"/>
      <c r="V44" s="120"/>
    </row>
    <row r="45" spans="2:22" ht="22.2" x14ac:dyDescent="0.3">
      <c r="B45" s="135"/>
      <c r="C45" s="142"/>
      <c r="D45" s="144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6"/>
      <c r="U45" s="20"/>
      <c r="V45" s="120"/>
    </row>
    <row r="46" spans="2:22" ht="22.2" x14ac:dyDescent="0.3">
      <c r="B46" s="136"/>
      <c r="C46" s="8"/>
      <c r="D46" s="144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6"/>
      <c r="U46" s="20"/>
      <c r="V46" s="120"/>
    </row>
    <row r="47" spans="2:22" ht="22.2" x14ac:dyDescent="0.3">
      <c r="B47" s="7"/>
      <c r="C47" s="14"/>
      <c r="D47" s="144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7"/>
      <c r="U47" s="20"/>
      <c r="V47" s="120"/>
    </row>
    <row r="48" spans="2:22" ht="21.6" thickBot="1" x14ac:dyDescent="0.35">
      <c r="B48" s="16"/>
      <c r="C48" s="11"/>
      <c r="D48" s="145"/>
      <c r="E48" s="147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  <c r="U48" s="22"/>
      <c r="V48" s="123"/>
    </row>
    <row r="49" spans="2:22" ht="21.75" customHeight="1" x14ac:dyDescent="0.45">
      <c r="B49" s="153" t="s">
        <v>53</v>
      </c>
      <c r="C49" s="154"/>
      <c r="D49" s="154"/>
      <c r="E49" s="154"/>
      <c r="F49" s="154"/>
      <c r="G49" s="154"/>
      <c r="H49" s="154"/>
      <c r="I49" s="154"/>
      <c r="J49" s="154"/>
      <c r="K49" s="154"/>
      <c r="L49" s="102"/>
      <c r="M49" s="102"/>
      <c r="N49" s="102"/>
      <c r="O49" s="155" t="s">
        <v>54</v>
      </c>
      <c r="P49" s="155"/>
      <c r="Q49" s="155"/>
      <c r="R49" s="155"/>
      <c r="S49" s="155"/>
      <c r="T49" s="155"/>
      <c r="U49" s="155"/>
      <c r="V49" s="155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6">
        <f ca="1">NOW()</f>
        <v>44887.562747916665</v>
      </c>
      <c r="V50" s="156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20:G20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9" t="str">
        <f>SUBSTITUTE(午餐設計表!B1,"食譜設計","意見調查表")</f>
        <v>0129 彰化縣線西鄉線西國中 111學年度第1學期第14週午餐菜單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14" ht="21" customHeight="1" x14ac:dyDescent="0.35">
      <c r="B3" s="160" t="s">
        <v>12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2:14" x14ac:dyDescent="0.3">
      <c r="B4" s="161" t="s">
        <v>0</v>
      </c>
      <c r="C4" s="161" t="s">
        <v>1</v>
      </c>
      <c r="D4" s="161" t="s">
        <v>13</v>
      </c>
      <c r="E4" s="162" t="s">
        <v>14</v>
      </c>
      <c r="F4" s="162"/>
      <c r="G4" s="162"/>
      <c r="H4" s="162" t="s">
        <v>15</v>
      </c>
      <c r="I4" s="162"/>
      <c r="J4" s="162"/>
      <c r="K4" s="162" t="s">
        <v>16</v>
      </c>
      <c r="L4" s="162"/>
      <c r="M4" s="162"/>
      <c r="N4" s="163" t="s">
        <v>17</v>
      </c>
    </row>
    <row r="5" spans="2:14" x14ac:dyDescent="0.3">
      <c r="B5" s="161"/>
      <c r="C5" s="161"/>
      <c r="D5" s="16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4"/>
    </row>
    <row r="6" spans="2:14" x14ac:dyDescent="0.3">
      <c r="B6" s="24">
        <f>IF(午餐設計表!B4&lt;&gt;"",午餐設計表!B4,"")</f>
        <v>11</v>
      </c>
      <c r="C6" s="171" t="str">
        <f>RIGHT(IF(午餐設計表!B8&lt;&gt;"",午餐設計表!B8,""),1)</f>
        <v>一</v>
      </c>
      <c r="D6" s="25" t="str">
        <f>IF(午餐設計表!D4&gt;"",午餐設計表!D4,"")</f>
        <v>白米飯(385+16素)(小米先送2k)</v>
      </c>
      <c r="E6" s="25"/>
      <c r="F6" s="25"/>
      <c r="G6" s="25"/>
      <c r="H6" s="25"/>
      <c r="I6" s="25"/>
      <c r="J6" s="25"/>
      <c r="K6" s="25"/>
      <c r="L6" s="25"/>
      <c r="M6" s="25"/>
      <c r="N6" s="172"/>
    </row>
    <row r="7" spans="2:14" x14ac:dyDescent="0.3">
      <c r="B7" s="26" t="s">
        <v>3</v>
      </c>
      <c r="C7" s="166"/>
      <c r="D7" s="25" t="str">
        <f>IF(午餐設計表!E4&gt;"",午餐設計表!E4,"")</f>
        <v>三杯雞</v>
      </c>
      <c r="E7" s="25"/>
      <c r="F7" s="25"/>
      <c r="G7" s="25"/>
      <c r="H7" s="25"/>
      <c r="I7" s="25"/>
      <c r="J7" s="25"/>
      <c r="K7" s="25"/>
      <c r="L7" s="25"/>
      <c r="M7" s="25"/>
      <c r="N7" s="169"/>
    </row>
    <row r="8" spans="2:14" x14ac:dyDescent="0.3">
      <c r="B8" s="26">
        <f>IF(午餐設計表!B6&lt;&gt;"",午餐設計表!B6,"")</f>
        <v>28</v>
      </c>
      <c r="C8" s="166"/>
      <c r="D8" s="25" t="str">
        <f>IF(午餐設計表!H4&gt;"",午餐設計表!H4,"")</f>
        <v>紅蘿蔔炒蛋</v>
      </c>
      <c r="E8" s="25"/>
      <c r="F8" s="25"/>
      <c r="G8" s="25"/>
      <c r="H8" s="25"/>
      <c r="I8" s="25"/>
      <c r="J8" s="25"/>
      <c r="K8" s="25"/>
      <c r="L8" s="25"/>
      <c r="M8" s="25"/>
      <c r="N8" s="169"/>
    </row>
    <row r="9" spans="2:14" x14ac:dyDescent="0.3">
      <c r="B9" s="26" t="s">
        <v>4</v>
      </c>
      <c r="C9" s="166"/>
      <c r="D9" s="25" t="str">
        <f>IF(午餐設計表!K4&gt;"",午餐設計表!K4,"")</f>
        <v>脆炒白玉絲</v>
      </c>
      <c r="E9" s="25"/>
      <c r="F9" s="25"/>
      <c r="G9" s="25"/>
      <c r="H9" s="25"/>
      <c r="I9" s="25"/>
      <c r="J9" s="25"/>
      <c r="K9" s="25"/>
      <c r="L9" s="25"/>
      <c r="M9" s="25"/>
      <c r="N9" s="169"/>
    </row>
    <row r="10" spans="2:14" x14ac:dyDescent="0.3">
      <c r="B10" s="27"/>
      <c r="C10" s="166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9"/>
    </row>
    <row r="11" spans="2:14" x14ac:dyDescent="0.3">
      <c r="B11" s="27"/>
      <c r="C11" s="166"/>
      <c r="D11" s="28" t="str">
        <f>IF(午餐設計表!Q4&gt;"",午餐設計表!Q4,"")</f>
        <v>味噌海芽湯</v>
      </c>
      <c r="E11" s="28"/>
      <c r="F11" s="28"/>
      <c r="G11" s="28"/>
      <c r="H11" s="28"/>
      <c r="I11" s="28"/>
      <c r="J11" s="28"/>
      <c r="K11" s="28"/>
      <c r="L11" s="28"/>
      <c r="M11" s="28"/>
      <c r="N11" s="169"/>
    </row>
    <row r="12" spans="2:14" ht="16.8" thickBot="1" x14ac:dyDescent="0.35">
      <c r="B12" s="29"/>
      <c r="C12" s="167"/>
      <c r="D12" s="30" t="str">
        <f>IF(午餐設計表!T4&gt;"",午餐設計表!T4,"")</f>
        <v>紅豆麻糬麵包(401+10)</v>
      </c>
      <c r="E12" s="30"/>
      <c r="F12" s="30"/>
      <c r="G12" s="30"/>
      <c r="H12" s="30"/>
      <c r="I12" s="30"/>
      <c r="J12" s="30"/>
      <c r="K12" s="30"/>
      <c r="L12" s="30"/>
      <c r="M12" s="30"/>
      <c r="N12" s="170"/>
    </row>
    <row r="13" spans="2:14" ht="16.5" customHeight="1" x14ac:dyDescent="0.3">
      <c r="B13" s="31">
        <f>IF(午餐設計表!B13&lt;&gt;"",午餐設計表!B13,"")</f>
        <v>11</v>
      </c>
      <c r="C13" s="165" t="str">
        <f>RIGHT(IF(午餐設計表!B17&lt;&gt;"",午餐設計表!B17,""),1)</f>
        <v>二</v>
      </c>
      <c r="D13" s="32" t="str">
        <f>IF(午餐設計表!D13&gt;"",午餐設計表!D13,"")</f>
        <v>炒米粉(米粉27K)</v>
      </c>
      <c r="E13" s="33"/>
      <c r="F13" s="33"/>
      <c r="G13" s="33"/>
      <c r="H13" s="33"/>
      <c r="I13" s="33"/>
      <c r="J13" s="33"/>
      <c r="K13" s="33"/>
      <c r="L13" s="33"/>
      <c r="M13" s="33"/>
      <c r="N13" s="168"/>
    </row>
    <row r="14" spans="2:14" x14ac:dyDescent="0.3">
      <c r="B14" s="26" t="s">
        <v>24</v>
      </c>
      <c r="C14" s="166"/>
      <c r="D14" s="25" t="str">
        <f>IF(午餐設計表!E13&gt;"",午餐設計表!E13,"")</f>
        <v>金瓜炒米粉</v>
      </c>
      <c r="E14" s="25"/>
      <c r="F14" s="25"/>
      <c r="G14" s="25"/>
      <c r="H14" s="25"/>
      <c r="I14" s="25"/>
      <c r="J14" s="25"/>
      <c r="K14" s="25"/>
      <c r="L14" s="25"/>
      <c r="M14" s="25"/>
      <c r="N14" s="169"/>
    </row>
    <row r="15" spans="2:14" x14ac:dyDescent="0.3">
      <c r="B15" s="26">
        <f>IF(午餐設計表!B15&lt;&gt;"",午餐設計表!B15,"")</f>
        <v>29</v>
      </c>
      <c r="C15" s="166"/>
      <c r="D15" s="25" t="str">
        <f>IF(午餐設計表!H13&gt;"",午餐設計表!H13,"")</f>
        <v>清蒸水晶肉圓</v>
      </c>
      <c r="E15" s="25"/>
      <c r="F15" s="25"/>
      <c r="G15" s="25"/>
      <c r="H15" s="25"/>
      <c r="I15" s="25"/>
      <c r="J15" s="25"/>
      <c r="K15" s="25"/>
      <c r="L15" s="25"/>
      <c r="M15" s="25"/>
      <c r="N15" s="169"/>
    </row>
    <row r="16" spans="2:14" x14ac:dyDescent="0.3">
      <c r="B16" s="26" t="s">
        <v>4</v>
      </c>
      <c r="C16" s="166"/>
      <c r="D16" s="25" t="str">
        <f>IF(午餐設計表!K13&gt;"",午餐設計表!K13,"")</f>
        <v>麥克雞塊(*2)</v>
      </c>
      <c r="E16" s="25"/>
      <c r="F16" s="25"/>
      <c r="G16" s="25"/>
      <c r="H16" s="25"/>
      <c r="I16" s="25"/>
      <c r="J16" s="25"/>
      <c r="K16" s="25"/>
      <c r="L16" s="25"/>
      <c r="M16" s="25"/>
      <c r="N16" s="169"/>
    </row>
    <row r="17" spans="2:14" x14ac:dyDescent="0.3">
      <c r="B17" s="27"/>
      <c r="C17" s="16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169"/>
    </row>
    <row r="18" spans="2:14" x14ac:dyDescent="0.3">
      <c r="B18" s="27"/>
      <c r="C18" s="166"/>
      <c r="D18" s="28" t="str">
        <f>IF(午餐設計表!Q13&gt;"",午餐設計表!Q13,"")</f>
        <v>筍片湯</v>
      </c>
      <c r="E18" s="28"/>
      <c r="F18" s="28"/>
      <c r="G18" s="28"/>
      <c r="H18" s="28"/>
      <c r="I18" s="28"/>
      <c r="J18" s="28"/>
      <c r="K18" s="28"/>
      <c r="L18" s="28"/>
      <c r="M18" s="28"/>
      <c r="N18" s="169"/>
    </row>
    <row r="19" spans="2:14" ht="16.8" thickBot="1" x14ac:dyDescent="0.35">
      <c r="B19" s="29"/>
      <c r="C19" s="167"/>
      <c r="D19" s="30" t="str">
        <f>IF(午餐設計表!T13&gt;"",午餐設計表!T13,"")</f>
        <v>芭樂(15元)(401+10)</v>
      </c>
      <c r="E19" s="30"/>
      <c r="F19" s="30"/>
      <c r="G19" s="30"/>
      <c r="H19" s="30"/>
      <c r="I19" s="30"/>
      <c r="J19" s="30"/>
      <c r="K19" s="30"/>
      <c r="L19" s="30"/>
      <c r="M19" s="30"/>
      <c r="N19" s="170"/>
    </row>
    <row r="20" spans="2:14" x14ac:dyDescent="0.3">
      <c r="B20" s="26">
        <f>IF(午餐設計表!B22&lt;&gt;"",午餐設計表!B22,"")</f>
        <v>11</v>
      </c>
      <c r="C20" s="165" t="str">
        <f>RIGHT(IF(午餐設計表!B26&lt;&gt;"",午餐設計表!B26,""),1)</f>
        <v>三</v>
      </c>
      <c r="D20" s="32" t="str">
        <f>IF(午餐設計表!D22&gt;"",午餐設計表!D22,"")</f>
        <v>小米飯(減136葷+5素)</v>
      </c>
      <c r="E20" s="32"/>
      <c r="F20" s="32"/>
      <c r="G20" s="32"/>
      <c r="H20" s="32"/>
      <c r="I20" s="32"/>
      <c r="J20" s="32"/>
      <c r="K20" s="32"/>
      <c r="L20" s="32"/>
      <c r="M20" s="32"/>
      <c r="N20" s="169"/>
    </row>
    <row r="21" spans="2:14" x14ac:dyDescent="0.3">
      <c r="B21" s="26" t="s">
        <v>3</v>
      </c>
      <c r="C21" s="166"/>
      <c r="D21" s="25" t="str">
        <f>IF(午餐設計表!E22&gt;"",午餐設計表!E22,"")</f>
        <v>沙茶豬肉</v>
      </c>
      <c r="E21" s="25"/>
      <c r="F21" s="25"/>
      <c r="G21" s="25"/>
      <c r="H21" s="25"/>
      <c r="I21" s="25"/>
      <c r="J21" s="25"/>
      <c r="K21" s="25"/>
      <c r="L21" s="25"/>
      <c r="M21" s="25"/>
      <c r="N21" s="169"/>
    </row>
    <row r="22" spans="2:14" x14ac:dyDescent="0.3">
      <c r="B22" s="26">
        <f>IF(午餐設計表!B24&lt;&gt;"",午餐設計表!B24,"")</f>
        <v>30</v>
      </c>
      <c r="C22" s="166"/>
      <c r="D22" s="25" t="str">
        <f>IF(午餐設計表!H22&gt;"",午餐設計表!H22,"")</f>
        <v>糖醋油腐</v>
      </c>
      <c r="E22" s="25"/>
      <c r="F22" s="25"/>
      <c r="G22" s="25"/>
      <c r="H22" s="25"/>
      <c r="I22" s="25"/>
      <c r="J22" s="25"/>
      <c r="K22" s="25"/>
      <c r="L22" s="25"/>
      <c r="M22" s="25"/>
      <c r="N22" s="169"/>
    </row>
    <row r="23" spans="2:14" x14ac:dyDescent="0.3">
      <c r="B23" s="26" t="s">
        <v>4</v>
      </c>
      <c r="C23" s="166"/>
      <c r="D23" s="25" t="str">
        <f>IF(午餐設計表!K22&gt;"",午餐設計表!K22,"")</f>
        <v>白菜燴肉羹</v>
      </c>
      <c r="E23" s="25"/>
      <c r="F23" s="25"/>
      <c r="G23" s="25"/>
      <c r="H23" s="25"/>
      <c r="I23" s="25"/>
      <c r="J23" s="25"/>
      <c r="K23" s="25"/>
      <c r="L23" s="25"/>
      <c r="M23" s="25"/>
      <c r="N23" s="169"/>
    </row>
    <row r="24" spans="2:14" x14ac:dyDescent="0.3">
      <c r="B24" s="27"/>
      <c r="C24" s="166"/>
      <c r="D24" s="25" t="str">
        <f>IF(午餐設計表!N22&gt;"",午餐設計表!N22,"")</f>
        <v>炒萵苣</v>
      </c>
      <c r="E24" s="25"/>
      <c r="F24" s="25"/>
      <c r="G24" s="25"/>
      <c r="H24" s="25"/>
      <c r="I24" s="25"/>
      <c r="J24" s="25"/>
      <c r="K24" s="25"/>
      <c r="L24" s="25"/>
      <c r="M24" s="25"/>
      <c r="N24" s="169"/>
    </row>
    <row r="25" spans="2:14" x14ac:dyDescent="0.3">
      <c r="B25" s="27"/>
      <c r="C25" s="166"/>
      <c r="D25" s="28" t="str">
        <f>IF(午餐設計表!Q22&gt;"",午餐設計表!Q22,"")</f>
        <v>黃瓜大骨湯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9"/>
    </row>
    <row r="26" spans="2:14" ht="16.8" thickBot="1" x14ac:dyDescent="0.35">
      <c r="B26" s="27"/>
      <c r="C26" s="167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9"/>
    </row>
    <row r="27" spans="2:14" x14ac:dyDescent="0.3">
      <c r="B27" s="31" t="str">
        <f>IF(午餐設計表!B31&lt;&gt;"",午餐設計表!B31,"")</f>
        <v/>
      </c>
      <c r="C27" s="165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168"/>
    </row>
    <row r="28" spans="2:14" x14ac:dyDescent="0.3">
      <c r="B28" s="26" t="s">
        <v>3</v>
      </c>
      <c r="C28" s="166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169"/>
    </row>
    <row r="29" spans="2:14" x14ac:dyDescent="0.3">
      <c r="B29" s="26" t="str">
        <f>IF(午餐設計表!B33&lt;&gt;"",午餐設計表!B33,"")</f>
        <v/>
      </c>
      <c r="C29" s="166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169"/>
    </row>
    <row r="30" spans="2:14" x14ac:dyDescent="0.3">
      <c r="B30" s="26" t="s">
        <v>4</v>
      </c>
      <c r="C30" s="166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169"/>
    </row>
    <row r="31" spans="2:14" x14ac:dyDescent="0.3">
      <c r="B31" s="27"/>
      <c r="C31" s="166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169"/>
    </row>
    <row r="32" spans="2:14" x14ac:dyDescent="0.3">
      <c r="B32" s="27"/>
      <c r="C32" s="166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169"/>
    </row>
    <row r="33" spans="2:14" ht="16.8" thickBot="1" x14ac:dyDescent="0.35">
      <c r="B33" s="29"/>
      <c r="C33" s="16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0"/>
    </row>
    <row r="34" spans="2:14" x14ac:dyDescent="0.3">
      <c r="B34" s="31" t="str">
        <f>IF(午餐設計表!B40&lt;&gt;"",午餐設計表!B40,"")</f>
        <v/>
      </c>
      <c r="C34" s="165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8"/>
    </row>
    <row r="35" spans="2:14" x14ac:dyDescent="0.3">
      <c r="B35" s="26" t="s">
        <v>3</v>
      </c>
      <c r="C35" s="166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9"/>
    </row>
    <row r="36" spans="2:14" x14ac:dyDescent="0.3">
      <c r="B36" s="26" t="str">
        <f>IF(午餐設計表!B42&lt;&gt;"",午餐設計表!B42,"")</f>
        <v/>
      </c>
      <c r="C36" s="166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9"/>
    </row>
    <row r="37" spans="2:14" x14ac:dyDescent="0.3">
      <c r="B37" s="26" t="s">
        <v>4</v>
      </c>
      <c r="C37" s="166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9"/>
    </row>
    <row r="38" spans="2:14" x14ac:dyDescent="0.3">
      <c r="B38" s="27"/>
      <c r="C38" s="166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9"/>
    </row>
    <row r="39" spans="2:14" x14ac:dyDescent="0.3">
      <c r="B39" s="27"/>
      <c r="C39" s="166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9"/>
    </row>
    <row r="40" spans="2:14" ht="16.8" thickBot="1" x14ac:dyDescent="0.35">
      <c r="B40" s="29"/>
      <c r="C40" s="167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0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8" t="str">
        <f>午餐設計表!B1</f>
        <v>0129 彰化縣線西鄉線西國中 111學年度第1學期第14週午餐菜單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白米飯(385+16素)(小米先送2k)</v>
      </c>
      <c r="C4" s="53" t="s">
        <v>33</v>
      </c>
      <c r="D4" s="53" t="s">
        <v>34</v>
      </c>
      <c r="E4" s="53" t="str">
        <f>午餐設計表!E4</f>
        <v>三杯雞</v>
      </c>
      <c r="F4" s="53"/>
      <c r="G4" s="53" t="s">
        <v>34</v>
      </c>
      <c r="H4" s="53" t="str">
        <f>午餐設計表!H4</f>
        <v>紅蘿蔔炒蛋</v>
      </c>
      <c r="I4" s="53"/>
      <c r="J4" s="53" t="s">
        <v>34</v>
      </c>
      <c r="K4" s="53" t="str">
        <f>午餐設計表!K4</f>
        <v>脆炒白玉絲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味噌海芽湯</v>
      </c>
      <c r="R4" s="53"/>
      <c r="S4" s="53" t="s">
        <v>34</v>
      </c>
      <c r="T4" s="173" t="str">
        <f>午餐設計表!T4</f>
        <v>紅豆麻糬麵包(401+10)</v>
      </c>
      <c r="U4" s="54" t="s">
        <v>35</v>
      </c>
      <c r="V4" s="55" t="s">
        <v>36</v>
      </c>
      <c r="W4" s="56" t="str">
        <f>午餐設計表!X4</f>
        <v>2.8份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33</v>
      </c>
      <c r="H5" s="60" t="str">
        <f>午餐設計表!H5</f>
        <v>洗選蛋(QR)</v>
      </c>
      <c r="I5" s="60"/>
      <c r="J5" s="61">
        <f>午餐設計表!I5</f>
        <v>25</v>
      </c>
      <c r="K5" s="58" t="str">
        <f>午餐設計表!K5</f>
        <v>菜頭(去皮)</v>
      </c>
      <c r="L5" s="60"/>
      <c r="M5" s="61">
        <f>午餐設計表!L5</f>
        <v>21</v>
      </c>
      <c r="N5" s="58" t="str">
        <f>午餐設計表!N5</f>
        <v>油菜</v>
      </c>
      <c r="O5" s="60"/>
      <c r="P5" s="61">
        <f>午餐設計表!O5</f>
        <v>38</v>
      </c>
      <c r="Q5" s="58" t="str">
        <f>午餐設計表!Q5</f>
        <v>味噌(Ｋ)</v>
      </c>
      <c r="R5" s="60"/>
      <c r="S5" s="61">
        <f>午餐設計表!R5</f>
        <v>5</v>
      </c>
      <c r="T5" s="174"/>
      <c r="U5" s="62" t="str">
        <f>午餐設計表!V5</f>
        <v>113.3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28</v>
      </c>
      <c r="B6" s="58"/>
      <c r="C6" s="58"/>
      <c r="D6" s="59"/>
      <c r="E6" s="60" t="str">
        <f>午餐設計表!E6</f>
        <v>杏鮑菇(A)</v>
      </c>
      <c r="F6" s="58"/>
      <c r="G6" s="61">
        <f>午餐設計表!F6</f>
        <v>9</v>
      </c>
      <c r="H6" s="60" t="str">
        <f>午餐設計表!H6</f>
        <v>紅蘿蔔(去皮)</v>
      </c>
      <c r="I6" s="60"/>
      <c r="J6" s="61">
        <f>午餐設計表!I6</f>
        <v>13</v>
      </c>
      <c r="K6" s="58" t="str">
        <f>午餐設計表!K6</f>
        <v>豬柳香里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4"/>
      <c r="U6" s="65" t="s">
        <v>39</v>
      </c>
      <c r="V6" s="66" t="s">
        <v>40</v>
      </c>
      <c r="W6" s="64" t="str">
        <f>午餐設計表!X6</f>
        <v>3.4份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金針菇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海帶芽(乾)(廠牌/日期)</v>
      </c>
      <c r="R7" s="67"/>
      <c r="S7" s="61">
        <f>午餐設計表!R7</f>
        <v>0.5</v>
      </c>
      <c r="T7" s="174"/>
      <c r="U7" s="62" t="str">
        <f>午餐設計表!V6</f>
        <v>20.0 g</v>
      </c>
      <c r="V7" s="66" t="s">
        <v>42</v>
      </c>
      <c r="W7" s="64" t="str">
        <f>午餐設計表!X7</f>
        <v>2.1份</v>
      </c>
    </row>
    <row r="8" spans="1:23" ht="27.75" customHeight="1" x14ac:dyDescent="0.4">
      <c r="A8" s="176" t="s">
        <v>43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木耳(整朵)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4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6"/>
      <c r="B9" s="58" t="str">
        <f>午餐設計表!E9</f>
        <v>薑母</v>
      </c>
      <c r="C9" s="58"/>
      <c r="D9" s="59">
        <f>午餐設計表!F9</f>
        <v>0.5</v>
      </c>
      <c r="E9" s="60" t="str">
        <f>午餐設計表!E9</f>
        <v>薑母</v>
      </c>
      <c r="F9" s="67"/>
      <c r="G9" s="61">
        <f>午餐設計表!F9</f>
        <v>0.5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紅蘿蔔(去皮)</v>
      </c>
      <c r="L9" s="67"/>
      <c r="M9" s="61">
        <f>午餐設計表!L9</f>
        <v>1.5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4"/>
      <c r="U9" s="62" t="str">
        <f>午餐設計表!V7</f>
        <v>32.8 g</v>
      </c>
      <c r="V9" s="68" t="s">
        <v>46</v>
      </c>
      <c r="W9" s="64" t="str">
        <f>午餐設計表!X9</f>
        <v>1.4份</v>
      </c>
    </row>
    <row r="10" spans="1:23" ht="27.75" customHeight="1" x14ac:dyDescent="0.3">
      <c r="A10" s="69" t="s">
        <v>47</v>
      </c>
      <c r="B10" s="58" t="str">
        <f>午餐設計表!E10</f>
        <v>九層塔</v>
      </c>
      <c r="C10" s="67"/>
      <c r="D10" s="59">
        <f>午餐設計表!F10</f>
        <v>0.3</v>
      </c>
      <c r="E10" s="60" t="str">
        <f>午餐設計表!E10</f>
        <v>九層塔</v>
      </c>
      <c r="F10" s="67"/>
      <c r="G10" s="61">
        <f>午餐設計表!F10</f>
        <v>0.3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蝦米</v>
      </c>
      <c r="L10" s="67"/>
      <c r="M10" s="61">
        <f>午餐設計表!L10</f>
        <v>0.1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4"/>
      <c r="U10" s="65" t="s">
        <v>48</v>
      </c>
      <c r="V10" s="70"/>
      <c r="W10" s="71"/>
    </row>
    <row r="11" spans="1:23" ht="27.75" customHeight="1" x14ac:dyDescent="0.4">
      <c r="A11" s="72">
        <f>午餐設計表!B12</f>
        <v>401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5"/>
      <c r="U11" s="74" t="str">
        <f>午餐設計表!V4</f>
        <v>854大卡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炒米粉(米粉27K)</v>
      </c>
      <c r="C12" s="53" t="s">
        <v>33</v>
      </c>
      <c r="D12" s="53"/>
      <c r="E12" s="53" t="str">
        <f>午餐設計表!E13</f>
        <v>金瓜炒米粉</v>
      </c>
      <c r="F12" s="53"/>
      <c r="G12" s="53"/>
      <c r="H12" s="53" t="str">
        <f>午餐設計表!H13</f>
        <v>清蒸水晶肉圓</v>
      </c>
      <c r="I12" s="53"/>
      <c r="J12" s="53"/>
      <c r="K12" s="53" t="str">
        <f>午餐設計表!K13</f>
        <v>麥克雞塊(*2)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筍片湯</v>
      </c>
      <c r="R12" s="53"/>
      <c r="S12" s="53"/>
      <c r="T12" s="173" t="str">
        <f>午餐設計表!T13</f>
        <v>芭樂(15元)(401+10)</v>
      </c>
      <c r="U12" s="54" t="s">
        <v>35</v>
      </c>
      <c r="V12" s="55" t="s">
        <v>36</v>
      </c>
      <c r="W12" s="56" t="str">
        <f>午餐設計表!X13</f>
        <v>3.9份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肉絲香里</v>
      </c>
      <c r="F13" s="58"/>
      <c r="G13" s="61">
        <f>午餐設計表!F14</f>
        <v>12</v>
      </c>
      <c r="H13" s="58" t="str">
        <f>午餐設計表!H14</f>
        <v>水晶肉圓</v>
      </c>
      <c r="I13" s="60"/>
      <c r="J13" s="59">
        <f>午餐設計表!I14</f>
        <v>385</v>
      </c>
      <c r="K13" s="58" t="str">
        <f>午餐設計表!K14</f>
        <v xml:space="preserve">麥克雞塊(CAS)(Ｋ)  </v>
      </c>
      <c r="L13" s="60"/>
      <c r="M13" s="61">
        <f>午餐設計表!L14</f>
        <v>21</v>
      </c>
      <c r="N13" s="58" t="str">
        <f>午餐設計表!N14</f>
        <v>高麗菜(去心)實重</v>
      </c>
      <c r="O13" s="60"/>
      <c r="P13" s="61">
        <f>午餐設計表!O14</f>
        <v>36</v>
      </c>
      <c r="Q13" s="58" t="str">
        <f>午餐設計表!Q14</f>
        <v>新鮮竹筍去皮(嫩)</v>
      </c>
      <c r="R13" s="60"/>
      <c r="S13" s="61">
        <f>午餐設計表!R14</f>
        <v>15</v>
      </c>
      <c r="T13" s="174"/>
      <c r="U13" s="62" t="str">
        <f>午餐設計表!V14</f>
        <v>110.7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29</v>
      </c>
      <c r="B14" s="60"/>
      <c r="C14" s="60"/>
      <c r="D14" s="61"/>
      <c r="E14" s="60" t="str">
        <f>午餐設計表!E15</f>
        <v>豆芽菜</v>
      </c>
      <c r="F14" s="58"/>
      <c r="G14" s="61">
        <f>午餐設計表!F15</f>
        <v>12</v>
      </c>
      <c r="H14" s="58" t="e">
        <f>午餐設計表!#REF!</f>
        <v>#REF!</v>
      </c>
      <c r="I14" s="60"/>
      <c r="J14" s="59">
        <f>午餐設計表!I15</f>
        <v>30</v>
      </c>
      <c r="K14" s="58">
        <f>午餐設計表!K15</f>
        <v>0</v>
      </c>
      <c r="L14" s="60"/>
      <c r="M14" s="61">
        <f>午餐設計表!L15</f>
        <v>0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大骨(CAS)</v>
      </c>
      <c r="R14" s="60"/>
      <c r="S14" s="61">
        <f>午餐設計表!R15</f>
        <v>3</v>
      </c>
      <c r="T14" s="174"/>
      <c r="U14" s="65" t="s">
        <v>39</v>
      </c>
      <c r="V14" s="66" t="s">
        <v>40</v>
      </c>
      <c r="W14" s="64" t="str">
        <f>午餐設計表!X15</f>
        <v>3.6份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南瓜(去籽去皮)</v>
      </c>
      <c r="F15" s="67"/>
      <c r="G15" s="61">
        <f>午餐設計表!F16</f>
        <v>9</v>
      </c>
      <c r="H15" s="58" t="str">
        <f>午餐設計表!H15</f>
        <v>水晶肉圓(備品)</v>
      </c>
      <c r="I15" s="67"/>
      <c r="J15" s="59">
        <f>午餐設計表!I16</f>
        <v>1</v>
      </c>
      <c r="K15" s="58" t="str">
        <f>午餐設計表!K16</f>
        <v>*1K=40片</v>
      </c>
      <c r="L15" s="67"/>
      <c r="M15" s="61">
        <f>午餐設計表!L16</f>
        <v>0</v>
      </c>
      <c r="N15" s="58" t="str">
        <f>午餐設計表!N16</f>
        <v>紅蘿蔔(去皮)</v>
      </c>
      <c r="O15" s="67"/>
      <c r="P15" s="61">
        <f>午餐設計表!O16</f>
        <v>1</v>
      </c>
      <c r="Q15" s="58" t="str">
        <f>午餐設計表!Q16</f>
        <v>濕香菇(小朵)</v>
      </c>
      <c r="R15" s="67"/>
      <c r="S15" s="61">
        <f>午餐設計表!R16</f>
        <v>3</v>
      </c>
      <c r="T15" s="174"/>
      <c r="U15" s="62" t="str">
        <f>午餐設計表!V15</f>
        <v>25.4 g</v>
      </c>
      <c r="V15" s="66" t="s">
        <v>42</v>
      </c>
      <c r="W15" s="64" t="str">
        <f>午餐設計表!X16</f>
        <v>2.3份</v>
      </c>
    </row>
    <row r="16" spans="1:23" ht="27.75" customHeight="1" x14ac:dyDescent="0.4">
      <c r="A16" s="176" t="s">
        <v>49</v>
      </c>
      <c r="B16" s="67"/>
      <c r="C16" s="67"/>
      <c r="D16" s="61"/>
      <c r="E16" s="60" t="str">
        <f>午餐設計表!E17</f>
        <v>紅蘿蔔(去皮)</v>
      </c>
      <c r="F16" s="67"/>
      <c r="G16" s="61">
        <f>午餐設計表!F17</f>
        <v>3</v>
      </c>
      <c r="H16" s="58" t="str">
        <f>午餐設計表!H17</f>
        <v>香菜(150g/把)</v>
      </c>
      <c r="I16" s="67"/>
      <c r="J16" s="59">
        <f>午餐設計表!I17</f>
        <v>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4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6"/>
      <c r="B17" s="67"/>
      <c r="C17" s="67"/>
      <c r="D17" s="61"/>
      <c r="E17" s="60" t="str">
        <f>午餐設計表!E18</f>
        <v>韭菜(1.8K/把)</v>
      </c>
      <c r="F17" s="67"/>
      <c r="G17" s="61">
        <f>午餐設計表!F18</f>
        <v>2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4"/>
      <c r="U17" s="62" t="str">
        <f>午餐設計表!V16</f>
        <v>32.1 g</v>
      </c>
      <c r="V17" s="68" t="s">
        <v>46</v>
      </c>
      <c r="W17" s="64" t="str">
        <f>午餐設計表!X18</f>
        <v>1.4份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 xml:space="preserve">油蔥酥(大-600g)  </v>
      </c>
      <c r="F18" s="67"/>
      <c r="G18" s="61">
        <f>午餐設計表!F19</f>
        <v>1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4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冬蝦 0.3公斤,香菇絲 0.3公斤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5"/>
      <c r="U19" s="62" t="str">
        <f>午餐設計表!V13</f>
        <v>798大卡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小米飯(減136葷+5素)</v>
      </c>
      <c r="C20" s="53" t="s">
        <v>33</v>
      </c>
      <c r="D20" s="53"/>
      <c r="E20" s="53" t="str">
        <f>午餐設計表!E22</f>
        <v>沙茶豬肉</v>
      </c>
      <c r="F20" s="53"/>
      <c r="G20" s="53"/>
      <c r="H20" s="53" t="str">
        <f>午餐設計表!H22</f>
        <v>糖醋油腐</v>
      </c>
      <c r="I20" s="53"/>
      <c r="J20" s="53"/>
      <c r="K20" s="53" t="str">
        <f>午餐設計表!K22</f>
        <v>白菜燴肉羹</v>
      </c>
      <c r="L20" s="53"/>
      <c r="M20" s="53"/>
      <c r="N20" s="53" t="str">
        <f>午餐設計表!N22</f>
        <v>炒萵苣</v>
      </c>
      <c r="O20" s="53"/>
      <c r="P20" s="53"/>
      <c r="Q20" s="53" t="str">
        <f>午餐設計表!Q22</f>
        <v>黃瓜大骨湯</v>
      </c>
      <c r="R20" s="53"/>
      <c r="S20" s="53"/>
      <c r="T20" s="173">
        <f>午餐設計表!T22</f>
        <v>0</v>
      </c>
      <c r="U20" s="54" t="s">
        <v>35</v>
      </c>
      <c r="V20" s="55" t="s">
        <v>36</v>
      </c>
      <c r="W20" s="56" t="str">
        <f>午餐設計表!X22</f>
        <v>3.4份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18</v>
      </c>
      <c r="H21" s="60" t="str">
        <f>午餐設計表!H23</f>
        <v xml:space="preserve">非基改油腐丁(榮洲)  </v>
      </c>
      <c r="I21" s="58"/>
      <c r="J21" s="61">
        <f>午餐設計表!I23</f>
        <v>15</v>
      </c>
      <c r="K21" s="60" t="str">
        <f>午餐設計表!K23</f>
        <v>大白菜(剖半)</v>
      </c>
      <c r="L21" s="60"/>
      <c r="M21" s="61">
        <f>午餐設計表!L23</f>
        <v>17</v>
      </c>
      <c r="N21" s="60" t="str">
        <f>午餐設計表!N23</f>
        <v>大陸妹(萵苣)(去頭)實重</v>
      </c>
      <c r="O21" s="60"/>
      <c r="P21" s="61">
        <f>午餐設計表!O23</f>
        <v>21</v>
      </c>
      <c r="Q21" s="60" t="str">
        <f>午餐設計表!Q23</f>
        <v>大黃瓜(去皮籽實重)</v>
      </c>
      <c r="R21" s="60"/>
      <c r="S21" s="61">
        <f>午餐設計表!R23</f>
        <v>9</v>
      </c>
      <c r="T21" s="174"/>
      <c r="U21" s="62" t="str">
        <f>午餐設計表!V23</f>
        <v>109.6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30</v>
      </c>
      <c r="B22" s="60"/>
      <c r="C22" s="58"/>
      <c r="D22" s="60"/>
      <c r="E22" s="60" t="str">
        <f>午餐設計表!E24</f>
        <v>洋蔥</v>
      </c>
      <c r="F22" s="60"/>
      <c r="G22" s="61">
        <f>午餐設計表!F24</f>
        <v>9</v>
      </c>
      <c r="H22" s="60" t="str">
        <f>午餐設計表!H24</f>
        <v>絞肉香里(粗)</v>
      </c>
      <c r="I22" s="60"/>
      <c r="J22" s="61">
        <f>午餐設計表!I24</f>
        <v>2</v>
      </c>
      <c r="K22" s="60" t="str">
        <f>午餐設計表!K24</f>
        <v xml:space="preserve">赤肉羹(慶豐)  </v>
      </c>
      <c r="L22" s="60"/>
      <c r="M22" s="61">
        <f>午餐設計表!L24</f>
        <v>4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1.5</v>
      </c>
      <c r="T22" s="174"/>
      <c r="U22" s="65" t="s">
        <v>39</v>
      </c>
      <c r="V22" s="66" t="s">
        <v>40</v>
      </c>
      <c r="W22" s="64" t="str">
        <f>午餐設計表!X24</f>
        <v>1.9份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三色豆(CAS-1k/包)</v>
      </c>
      <c r="F23" s="67"/>
      <c r="G23" s="61">
        <f>午餐設計表!F25</f>
        <v>1</v>
      </c>
      <c r="H23" s="60" t="str">
        <f>午餐設計表!H25</f>
        <v>彩色椒(混合)</v>
      </c>
      <c r="I23" s="67"/>
      <c r="J23" s="61">
        <f>午餐設計表!I25</f>
        <v>1</v>
      </c>
      <c r="K23" s="60" t="str">
        <f>午餐設計表!K25</f>
        <v>木耳(整朵)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174"/>
      <c r="U23" s="62" t="str">
        <f>午餐設計表!V24</f>
        <v>23.6 g</v>
      </c>
      <c r="V23" s="66" t="s">
        <v>42</v>
      </c>
      <c r="W23" s="64" t="str">
        <f>午餐設計表!X25</f>
        <v>1.7份</v>
      </c>
    </row>
    <row r="24" spans="1:23" ht="27.75" customHeight="1" x14ac:dyDescent="0.4">
      <c r="A24" s="179" t="s">
        <v>50</v>
      </c>
      <c r="B24" s="58"/>
      <c r="C24" s="58"/>
      <c r="D24" s="58"/>
      <c r="E24" s="60" t="str">
        <f>午餐設計表!E26</f>
        <v>沙茶醬牛頭牌(3K)</v>
      </c>
      <c r="F24" s="67"/>
      <c r="G24" s="61">
        <f>午餐設計表!F26</f>
        <v>1</v>
      </c>
      <c r="H24" s="60" t="str">
        <f>午餐設計表!H26</f>
        <v xml:space="preserve">蕃茄醬(3K)可果美  </v>
      </c>
      <c r="I24" s="67"/>
      <c r="J24" s="61">
        <f>午餐設計表!I26</f>
        <v>1</v>
      </c>
      <c r="K24" s="60" t="str">
        <f>午餐設計表!K26</f>
        <v>紅蘿蔔(去皮)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4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9"/>
      <c r="B25" s="58"/>
      <c r="C25" s="58"/>
      <c r="D25" s="58"/>
      <c r="E25" s="60" t="str">
        <f>午餐設計表!E27</f>
        <v>碎蒜(0.6K/包)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 xml:space="preserve">非基改豆皮(Ｋ)  </v>
      </c>
      <c r="L25" s="67"/>
      <c r="M25" s="61">
        <f>午餐設計表!L27</f>
        <v>0.3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4"/>
      <c r="U25" s="62" t="str">
        <f>午餐設計表!V25</f>
        <v>29.0 g</v>
      </c>
      <c r="V25" s="68" t="s">
        <v>46</v>
      </c>
      <c r="W25" s="64" t="str">
        <f>午餐設計表!X27</f>
        <v>4.7份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冬蝦</v>
      </c>
      <c r="L26" s="67"/>
      <c r="M26" s="61">
        <f>午餐設計表!L28</f>
        <v>0.1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4"/>
      <c r="U26" s="65" t="s">
        <v>48</v>
      </c>
      <c r="V26" s="70"/>
      <c r="W26" s="71"/>
    </row>
    <row r="27" spans="1:23" ht="27.75" customHeight="1" x14ac:dyDescent="0.4">
      <c r="A27" s="82">
        <f>午餐設計表!B30</f>
        <v>260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5"/>
      <c r="U27" s="62" t="str">
        <f>午餐設計表!V22</f>
        <v>807大卡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33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173">
        <f>午餐設計表!T31</f>
        <v>0</v>
      </c>
      <c r="U28" s="54" t="s">
        <v>35</v>
      </c>
      <c r="V28" s="55" t="s">
        <v>36</v>
      </c>
      <c r="W28" s="56">
        <f>午餐設計表!X31</f>
        <v>0</v>
      </c>
    </row>
    <row r="29" spans="1:23" ht="27.75" customHeight="1" x14ac:dyDescent="0.4">
      <c r="A29" s="57" t="s">
        <v>37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174"/>
      <c r="U29" s="62">
        <f>午餐設計表!V32</f>
        <v>0</v>
      </c>
      <c r="V29" s="63" t="s">
        <v>38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174"/>
      <c r="U30" s="65" t="s">
        <v>39</v>
      </c>
      <c r="V30" s="66" t="s">
        <v>40</v>
      </c>
      <c r="W30" s="64">
        <f>午餐設計表!X33</f>
        <v>0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4"/>
      <c r="U31" s="62">
        <f>午餐設計表!V33</f>
        <v>0</v>
      </c>
      <c r="V31" s="66" t="s">
        <v>42</v>
      </c>
      <c r="W31" s="64">
        <f>午餐設計表!X34</f>
        <v>0</v>
      </c>
    </row>
    <row r="32" spans="1:23" ht="27.75" customHeight="1" x14ac:dyDescent="0.4">
      <c r="A32" s="176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4"/>
      <c r="U32" s="65" t="s">
        <v>44</v>
      </c>
      <c r="V32" s="66" t="s">
        <v>45</v>
      </c>
      <c r="W32" s="64">
        <f>午餐設計表!X35</f>
        <v>0</v>
      </c>
    </row>
    <row r="33" spans="1:23" ht="27.75" customHeight="1" x14ac:dyDescent="0.4">
      <c r="A33" s="176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4"/>
      <c r="U33" s="62">
        <f>午餐設計表!V34</f>
        <v>0</v>
      </c>
      <c r="V33" s="68" t="s">
        <v>46</v>
      </c>
      <c r="W33" s="64">
        <f>午餐設計表!X36</f>
        <v>0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4"/>
      <c r="U34" s="65" t="s">
        <v>48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5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3">
        <f>午餐設計表!T40</f>
        <v>0</v>
      </c>
      <c r="U36" s="54" t="s">
        <v>35</v>
      </c>
      <c r="V36" s="55" t="s">
        <v>36</v>
      </c>
      <c r="W36" s="56">
        <f>午餐設計表!X40</f>
        <v>0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4"/>
      <c r="U37" s="62">
        <f>午餐設計表!V41</f>
        <v>0</v>
      </c>
      <c r="V37" s="63" t="s">
        <v>38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4"/>
      <c r="U38" s="65" t="s">
        <v>39</v>
      </c>
      <c r="V38" s="66" t="s">
        <v>40</v>
      </c>
      <c r="W38" s="64">
        <f>午餐設計表!X42</f>
        <v>0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4"/>
      <c r="U39" s="62">
        <f>午餐設計表!V42</f>
        <v>0</v>
      </c>
      <c r="V39" s="66" t="s">
        <v>42</v>
      </c>
      <c r="W39" s="64">
        <f>午餐設計表!X43</f>
        <v>0</v>
      </c>
    </row>
    <row r="40" spans="1:23" ht="27.75" customHeight="1" x14ac:dyDescent="0.4">
      <c r="A40" s="176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4"/>
      <c r="U40" s="65" t="s">
        <v>44</v>
      </c>
      <c r="V40" s="66" t="s">
        <v>45</v>
      </c>
      <c r="W40" s="64">
        <f>午餐設計表!X44</f>
        <v>0</v>
      </c>
    </row>
    <row r="41" spans="1:23" ht="27.75" customHeight="1" x14ac:dyDescent="0.4">
      <c r="A41" s="176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4"/>
      <c r="U41" s="62">
        <f>午餐設計表!V43</f>
        <v>0</v>
      </c>
      <c r="V41" s="68" t="s">
        <v>46</v>
      </c>
      <c r="W41" s="64">
        <f>午餐設計表!X45</f>
        <v>0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4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7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2022-11-21T08:26:29Z</cp:lastPrinted>
  <dcterms:created xsi:type="dcterms:W3CDTF">2003-03-13T12:56:25Z</dcterms:created>
  <dcterms:modified xsi:type="dcterms:W3CDTF">2022-11-22T05:30:25Z</dcterms:modified>
</cp:coreProperties>
</file>